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9200" windowHeight="7350"/>
  </bookViews>
  <sheets>
    <sheet name="apple" sheetId="1" r:id="rId1"/>
  </sheets>
  <calcPr calcId="15251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E4" i="1"/>
  <c r="D4" i="1"/>
  <c r="F4" i="1" s="1"/>
  <c r="D5" i="1"/>
  <c r="F5" i="1" s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F114" i="1" l="1"/>
  <c r="F106" i="1"/>
  <c r="F100" i="1"/>
  <c r="F94" i="1"/>
  <c r="F88" i="1"/>
  <c r="F82" i="1"/>
  <c r="F80" i="1"/>
  <c r="F78" i="1"/>
  <c r="F76" i="1"/>
  <c r="F74" i="1"/>
  <c r="F72" i="1"/>
  <c r="F70" i="1"/>
  <c r="F68" i="1"/>
  <c r="F66" i="1"/>
  <c r="F64" i="1"/>
  <c r="F62" i="1"/>
  <c r="F60" i="1"/>
  <c r="F58" i="1"/>
  <c r="F56" i="1"/>
  <c r="F54" i="1"/>
  <c r="F52" i="1"/>
  <c r="F50" i="1"/>
  <c r="F48" i="1"/>
  <c r="F46" i="1"/>
  <c r="F44" i="1"/>
  <c r="F42" i="1"/>
  <c r="F40" i="1"/>
  <c r="F38" i="1"/>
  <c r="F36" i="1"/>
  <c r="F34" i="1"/>
  <c r="F32" i="1"/>
  <c r="F30" i="1"/>
  <c r="F28" i="1"/>
  <c r="F26" i="1"/>
  <c r="F24" i="1"/>
  <c r="F22" i="1"/>
  <c r="F20" i="1"/>
  <c r="F18" i="1"/>
  <c r="F16" i="1"/>
  <c r="F14" i="1"/>
  <c r="F12" i="1"/>
  <c r="F10" i="1"/>
  <c r="F8" i="1"/>
  <c r="F6" i="1"/>
  <c r="F120" i="1"/>
  <c r="F116" i="1"/>
  <c r="F110" i="1"/>
  <c r="F104" i="1"/>
  <c r="F98" i="1"/>
  <c r="F92" i="1"/>
  <c r="F86" i="1"/>
  <c r="F122" i="1"/>
  <c r="F118" i="1"/>
  <c r="F112" i="1"/>
  <c r="F108" i="1"/>
  <c r="F102" i="1"/>
  <c r="F96" i="1"/>
  <c r="F90" i="1"/>
  <c r="F84" i="1"/>
  <c r="F25" i="1"/>
  <c r="F21" i="1"/>
  <c r="F17" i="1"/>
  <c r="F13" i="1"/>
  <c r="F9" i="1"/>
  <c r="F115" i="1"/>
  <c r="F111" i="1"/>
  <c r="F107" i="1"/>
  <c r="F103" i="1"/>
  <c r="F99" i="1"/>
  <c r="F95" i="1"/>
  <c r="F91" i="1"/>
  <c r="F87" i="1"/>
  <c r="F83" i="1"/>
  <c r="F79" i="1"/>
  <c r="F75" i="1"/>
  <c r="F71" i="1"/>
  <c r="F67" i="1"/>
  <c r="F63" i="1"/>
  <c r="F59" i="1"/>
  <c r="F55" i="1"/>
  <c r="F51" i="1"/>
  <c r="F47" i="1"/>
  <c r="F43" i="1"/>
  <c r="F39" i="1"/>
  <c r="F35" i="1"/>
  <c r="F31" i="1"/>
  <c r="F27" i="1"/>
  <c r="F23" i="1"/>
  <c r="F19" i="1"/>
  <c r="F15" i="1"/>
  <c r="F11" i="1"/>
  <c r="F7" i="1"/>
  <c r="F89" i="1"/>
  <c r="F81" i="1"/>
  <c r="F57" i="1"/>
  <c r="F53" i="1"/>
  <c r="F49" i="1"/>
  <c r="F45" i="1"/>
  <c r="F41" i="1"/>
  <c r="F37" i="1"/>
  <c r="F33" i="1"/>
  <c r="F29" i="1"/>
  <c r="F119" i="1"/>
  <c r="F121" i="1"/>
  <c r="F117" i="1"/>
  <c r="F113" i="1"/>
  <c r="F109" i="1"/>
  <c r="F105" i="1"/>
  <c r="F101" i="1"/>
  <c r="F97" i="1"/>
  <c r="F93" i="1"/>
  <c r="F85" i="1"/>
  <c r="F77" i="1"/>
  <c r="F73" i="1"/>
  <c r="F65" i="1"/>
  <c r="F61" i="1"/>
  <c r="D126" i="1"/>
  <c r="F69" i="1"/>
  <c r="E125" i="1"/>
  <c r="E126" i="1"/>
  <c r="D129" i="1"/>
  <c r="E127" i="1"/>
  <c r="D125" i="1"/>
  <c r="D127" i="1"/>
  <c r="D128" i="1"/>
  <c r="F125" i="1" l="1"/>
  <c r="F127" i="1"/>
  <c r="F126" i="1"/>
</calcChain>
</file>

<file path=xl/sharedStrings.xml><?xml version="1.0" encoding="utf-8"?>
<sst xmlns="http://schemas.openxmlformats.org/spreadsheetml/2006/main" count="21" uniqueCount="13">
  <si>
    <t>Date</t>
  </si>
  <si>
    <t>Adj Close</t>
  </si>
  <si>
    <t>APPLE</t>
  </si>
  <si>
    <t>AT &amp;T</t>
  </si>
  <si>
    <t>Returns</t>
  </si>
  <si>
    <t>Mean</t>
  </si>
  <si>
    <t>Variance</t>
  </si>
  <si>
    <t>Std dev</t>
  </si>
  <si>
    <t>Covariance</t>
  </si>
  <si>
    <t>Correlation</t>
  </si>
  <si>
    <t>Portfolio</t>
  </si>
  <si>
    <t>AT&amp;T</t>
  </si>
  <si>
    <t>Varience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</si>
</sst>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%"/>
    <numFmt numFmtId="165" formatCode="0.000%"/>
    <numFmt numFmtId="166" formatCode="0.000"/>
    <numFmt numFmtId="167" formatCode="0.0E+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9" fontId="0" fillId="0" borderId="0" xfId="0" applyNumberFormat="1"/>
    <xf numFmtId="164" fontId="0" fillId="0" borderId="0" xfId="0" applyNumberFormat="1"/>
    <xf numFmtId="165" fontId="0" fillId="0" borderId="0" xfId="0" applyNumberFormat="1"/>
    <xf numFmtId="10" fontId="0" fillId="0" borderId="0" xfId="1" applyNumberFormat="1" applyFont="1"/>
    <xf numFmtId="165" fontId="0" fillId="0" borderId="0" xfId="1" applyNumberFormat="1" applyFont="1"/>
    <xf numFmtId="10" fontId="0" fillId="0" borderId="0" xfId="0" applyNumberFormat="1"/>
    <xf numFmtId="166" fontId="0" fillId="0" borderId="0" xfId="0" applyNumberFormat="1"/>
    <xf numFmtId="167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 EFFICIENT</a:t>
            </a:r>
            <a:r>
              <a:rPr lang="en-US" baseline="0"/>
              <a:t> </a:t>
            </a:r>
            <a:r>
              <a:rPr lang="en-US"/>
              <a:t>FRONTIER GRAPH </a:t>
            </a:r>
            <a:r>
              <a:rPr lang="en-US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4149837434704223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98381452318461"/>
          <c:y val="7.3495917177019546E-2"/>
          <c:w val="0.81274540682414698"/>
          <c:h val="0.73577136191309422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apple!$L$3:$L$13</c:f>
              <c:numCache>
                <c:formatCode>0.00%</c:formatCode>
                <c:ptCount val="11"/>
                <c:pt idx="0">
                  <c:v>6.4600000000000005E-2</c:v>
                </c:pt>
                <c:pt idx="1">
                  <c:v>5.7799999999999997E-2</c:v>
                </c:pt>
                <c:pt idx="2">
                  <c:v>4.8899999999999999E-2</c:v>
                </c:pt>
                <c:pt idx="3">
                  <c:v>4.2099999999999999E-2</c:v>
                </c:pt>
                <c:pt idx="4">
                  <c:v>3.61E-2</c:v>
                </c:pt>
                <c:pt idx="5">
                  <c:v>3.1199999999999999E-2</c:v>
                </c:pt>
                <c:pt idx="6">
                  <c:v>2.7900000000000001E-2</c:v>
                </c:pt>
                <c:pt idx="7">
                  <c:v>2.7099999999999999E-2</c:v>
                </c:pt>
                <c:pt idx="8">
                  <c:v>2.87E-2</c:v>
                </c:pt>
                <c:pt idx="9">
                  <c:v>3.2500000000000001E-2</c:v>
                </c:pt>
                <c:pt idx="10">
                  <c:v>3.7900000000000003E-2</c:v>
                </c:pt>
              </c:numCache>
            </c:numRef>
          </c:xVal>
          <c:yVal>
            <c:numRef>
              <c:f>apple!$J$3:$J$13</c:f>
              <c:numCache>
                <c:formatCode>0.0000%</c:formatCode>
                <c:ptCount val="11"/>
                <c:pt idx="0">
                  <c:v>5.11E-2</c:v>
                </c:pt>
                <c:pt idx="1">
                  <c:v>4.65E-2</c:v>
                </c:pt>
                <c:pt idx="2">
                  <c:v>4.19E-2</c:v>
                </c:pt>
                <c:pt idx="3">
                  <c:v>3.73E-2</c:v>
                </c:pt>
                <c:pt idx="4">
                  <c:v>3.2599999999999997E-2</c:v>
                </c:pt>
                <c:pt idx="5">
                  <c:v>2.8000000000000001E-2</c:v>
                </c:pt>
                <c:pt idx="6">
                  <c:v>2.3400000000000001E-2</c:v>
                </c:pt>
                <c:pt idx="7">
                  <c:v>1.8800000000000001E-2</c:v>
                </c:pt>
                <c:pt idx="8">
                  <c:v>1.4200000000000001E-2</c:v>
                </c:pt>
                <c:pt idx="9">
                  <c:v>9.5999999999999992E-3</c:v>
                </c:pt>
                <c:pt idx="10">
                  <c:v>5.0000000000000001E-3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709624"/>
        <c:axId val="299710016"/>
      </c:scatterChart>
      <c:valAx>
        <c:axId val="299709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STANDARD</a:t>
                </a:r>
                <a:r>
                  <a:rPr lang="en-US" baseline="0"/>
                  <a:t> DEVIATION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710016"/>
        <c:crosses val="autoZero"/>
        <c:crossBetween val="midCat"/>
      </c:valAx>
      <c:valAx>
        <c:axId val="29971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EXPECTED RETURNS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709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325546806649176"/>
          <c:y val="0.92187445319335082"/>
          <c:w val="0.14377185015963373"/>
          <c:h val="5.14877621848412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355600</xdr:colOff>
      <xdr:row>21</xdr:row>
      <xdr:rowOff>174624</xdr:rowOff>
    </xdr:from>
    <xdr:to>
      <xdr:col>16</xdr:col>
      <xdr:colOff>450850</xdr:colOff>
      <xdr:row>44</xdr:row>
      <xdr:rowOff>101600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371475</xdr:colOff>
      <xdr:row>12</xdr:row>
      <xdr:rowOff>111125</xdr:rowOff>
    </xdr:from>
    <xdr:ext cx="65" cy="172227"/>
    <xdr:sp macro="" textlink="">
      <xdr:nvSpPr>
        <xdr:cNvPr id="2" name="TextBox 1"/>
        <xdr:cNvSpPr txBox="1"/>
      </xdr:nvSpPr>
      <xdr:spPr>
        <a:xfrm>
          <a:off x="5540375" y="232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441325</xdr:colOff>
      <xdr:row>17</xdr:row>
      <xdr:rowOff>22225</xdr:rowOff>
    </xdr:from>
    <xdr:ext cx="4718151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/>
            <xdr:cNvSpPr txBox="1"/>
          </xdr:nvSpPr>
          <xdr:spPr>
            <a:xfrm>
              <a:off x="4391025" y="3152775"/>
              <a:ext cx="47181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𝑀𝑒𝑎𝑛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𝑊𝑒𝑖𝑔h𝑡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𝑜𝑓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𝑡h𝑒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𝐴𝑃𝑃𝐿𝐸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𝑖𝑡𝑠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𝑚𝑒𝑎𝑛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𝑤𝑒𝑖𝑔h𝑡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𝑜𝑓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𝑡h𝑒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𝐴𝑇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&amp;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𝑖𝑡𝑠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𝑚𝑒𝑎𝑛</m:t>
                    </m:r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3" name="TextBox 2"/>
            <xdr:cNvSpPr txBox="1"/>
          </xdr:nvSpPr>
          <xdr:spPr>
            <a:xfrm>
              <a:off x="4391025" y="3152775"/>
              <a:ext cx="47181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𝑀𝑒𝑎𝑛=𝑊𝑒𝑖𝑔ℎ𝑡 𝑜𝑓 𝑡ℎ𝑒 𝐴𝑃𝑃𝐿𝐸∗𝑖𝑡𝑠 𝑚𝑒𝑎𝑛+𝑤𝑒𝑖𝑔ℎ𝑡 𝑜𝑓 𝑡ℎ𝑒 𝐴𝑇&amp;𝑇∗𝑖𝑡𝑠 𝑚𝑒𝑎𝑛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6</xdr:col>
      <xdr:colOff>161925</xdr:colOff>
      <xdr:row>18</xdr:row>
      <xdr:rowOff>168275</xdr:rowOff>
    </xdr:from>
    <xdr:ext cx="5089525" cy="36420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/>
            <xdr:cNvSpPr txBox="1"/>
          </xdr:nvSpPr>
          <xdr:spPr>
            <a:xfrm>
              <a:off x="4111625" y="3482975"/>
              <a:ext cx="5089525" cy="364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𝑃𝑜𝑟𝑡𝑓𝑜𝑙𝑖𝑜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𝑉𝑎𝑟𝑖𝑎𝑛𝑐𝑒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Sup>
                      <m:sSub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𝐴𝑝𝑝𝑙𝑒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 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bSup>
                    <m:r>
                      <a:rPr lang="en-US" sz="1100" b="0" i="1">
                        <a:latin typeface="Cambria Math" panose="02040503050406030204" pitchFamily="18" charset="0"/>
                      </a:rPr>
                      <m:t>𝑣𝑎𝑟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𝐴𝑝𝑝𝑙𝑒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Sup>
                      <m:sSub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𝐴𝑇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&amp;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bSup>
                    <m:r>
                      <a:rPr lang="en-US" sz="1100" b="0" i="1">
                        <a:latin typeface="Cambria Math" panose="02040503050406030204" pitchFamily="18" charset="0"/>
                      </a:rPr>
                      <m:t>𝑉𝑎𝑟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𝐴𝑇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&amp;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)+2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𝐴𝑝𝑝𝑙𝑒</m:t>
                        </m:r>
                      </m:sub>
                    </m:sSub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𝐴𝑇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&amp;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𝐶𝑜𝑣𝑎𝑟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𝐴𝑝𝑝𝑙𝑒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.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𝐴𝑇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&amp;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5" name="TextBox 4"/>
            <xdr:cNvSpPr txBox="1"/>
          </xdr:nvSpPr>
          <xdr:spPr>
            <a:xfrm>
              <a:off x="4111625" y="3482975"/>
              <a:ext cx="5089525" cy="364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𝑃𝑜𝑟𝑡𝑓𝑜𝑙𝑖𝑜 𝑉𝑎𝑟𝑖𝑎𝑛𝑐𝑒=𝑋_(𝐴𝑝𝑝𝑙𝑒  )^2 𝑣𝑎𝑟(𝑟_𝐴𝑝𝑝𝑙𝑒 )+𝑋_(𝐴𝑇&amp;𝑇)^2 𝑉𝑎𝑟(𝑟_(𝐴𝑇&amp;𝑇))+2𝑋_𝐴𝑝𝑝𝑙𝑒 𝑋_(𝐴𝑇&amp;𝑇) 𝐶𝑜𝑣𝑎𝑟(𝑟_𝐴𝑝𝑝𝑙𝑒.𝑟_(𝐴𝑇&amp;𝑇))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7</xdr:col>
      <xdr:colOff>34925</xdr:colOff>
      <xdr:row>15</xdr:row>
      <xdr:rowOff>9525</xdr:rowOff>
    </xdr:from>
    <xdr:ext cx="2218171" cy="1821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/>
            <xdr:cNvSpPr txBox="1"/>
          </xdr:nvSpPr>
          <xdr:spPr>
            <a:xfrm>
              <a:off x="4594225" y="2771775"/>
              <a:ext cx="2218171" cy="182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𝑆𝑡𝑎𝑛𝑑𝑎𝑟𝑑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𝐷𝑒𝑣𝑖𝑎𝑡𝑖𝑜𝑛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𝑣𝑎𝑟𝑖𝑎𝑛𝑐𝑒</m:t>
                        </m:r>
                      </m:e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1/2</m:t>
                        </m:r>
                      </m:sup>
                    </m:sSup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6" name="TextBox 5"/>
            <xdr:cNvSpPr txBox="1"/>
          </xdr:nvSpPr>
          <xdr:spPr>
            <a:xfrm>
              <a:off x="4594225" y="2771775"/>
              <a:ext cx="2218171" cy="182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𝑆𝑡𝑎𝑛𝑑𝑎𝑟𝑑 𝐷𝑒𝑣𝑖𝑎𝑡𝑖𝑜𝑛=〖𝑣𝑎𝑟𝑖𝑎𝑛𝑐𝑒〗^(1/2)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371475</xdr:colOff>
      <xdr:row>123</xdr:row>
      <xdr:rowOff>111125</xdr:rowOff>
    </xdr:from>
    <xdr:ext cx="1932516" cy="32188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xtBox 6"/>
            <xdr:cNvSpPr txBox="1"/>
          </xdr:nvSpPr>
          <xdr:spPr>
            <a:xfrm>
              <a:off x="5540375" y="22761575"/>
              <a:ext cx="1932516" cy="3218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𝑀𝑒𝑎𝑛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𝑟𝑒𝑡𝑢𝑟𝑛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𝑜𝑓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𝑐𝑜𝑚𝑝𝑎𝑛𝑦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12 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𝑚𝑜𝑛𝑡h𝑠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7" name="TextBox 6"/>
            <xdr:cNvSpPr txBox="1"/>
          </xdr:nvSpPr>
          <xdr:spPr>
            <a:xfrm>
              <a:off x="5540375" y="22761575"/>
              <a:ext cx="1932516" cy="3218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𝑀𝑒𝑎𝑛=( 𝑟𝑒𝑡𝑢𝑟𝑛 𝑜𝑓 𝑎 𝑐𝑜𝑚𝑝𝑎𝑛𝑦)/(12 𝑚𝑜𝑛𝑡ℎ𝑠)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384175</xdr:colOff>
      <xdr:row>125</xdr:row>
      <xdr:rowOff>123825</xdr:rowOff>
    </xdr:from>
    <xdr:ext cx="1945917" cy="32072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TextBox 7"/>
            <xdr:cNvSpPr txBox="1"/>
          </xdr:nvSpPr>
          <xdr:spPr>
            <a:xfrm>
              <a:off x="5553075" y="23142575"/>
              <a:ext cx="1945917" cy="3207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𝑉𝑎𝑟𝑖𝑎𝑛𝑐𝑒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𝑠𝑝𝑟𝑒𝑎𝑑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𝑜𝑓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𝑟𝑒𝑡𝑢𝑟𝑛𝑠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12 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𝑚𝑜𝑛𝑡h𝑠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8" name="TextBox 7"/>
            <xdr:cNvSpPr txBox="1"/>
          </xdr:nvSpPr>
          <xdr:spPr>
            <a:xfrm>
              <a:off x="5553075" y="23142575"/>
              <a:ext cx="1945917" cy="3207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𝑉𝑎𝑟𝑖𝑎𝑛𝑐𝑒=(𝑠𝑝𝑟𝑒𝑎𝑑 𝑜𝑓 𝑟𝑒𝑡𝑢𝑟𝑛𝑠)/(12 𝑚𝑜𝑛𝑡ℎ𝑠)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606425</xdr:colOff>
      <xdr:row>128</xdr:row>
      <xdr:rowOff>180975</xdr:rowOff>
    </xdr:from>
    <xdr:ext cx="2129494" cy="19466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8"/>
            <xdr:cNvSpPr txBox="1"/>
          </xdr:nvSpPr>
          <xdr:spPr>
            <a:xfrm>
              <a:off x="5775325" y="23752175"/>
              <a:ext cx="2129494" cy="1946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𝑆𝑡𝑎𝑛𝑑𝑎𝑟𝑑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𝑑𝑒𝑣𝑖𝑎𝑡𝑖𝑜𝑛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𝑉𝑎𝑟𝑖𝑎𝑛𝑐𝑒</m:t>
                        </m:r>
                      </m:e>
                    </m:rad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9" name="TextBox 8"/>
            <xdr:cNvSpPr txBox="1"/>
          </xdr:nvSpPr>
          <xdr:spPr>
            <a:xfrm>
              <a:off x="5775325" y="23752175"/>
              <a:ext cx="2129494" cy="1946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𝑆𝑡𝑎𝑛𝑑𝑎𝑟𝑑 𝑑𝑒𝑣𝑖𝑎𝑡𝑖𝑜𝑛=√𝑉𝑎𝑟𝑖𝑎𝑛𝑐𝑒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tabSelected="1" topLeftCell="A10" workbookViewId="0">
      <selection activeCell="H119" sqref="H119"/>
    </sheetView>
  </sheetViews>
  <sheetFormatPr defaultRowHeight="14.5" x14ac:dyDescent="0.35"/>
  <cols>
    <col min="1" max="1" width="9.453125" bestFit="1" customWidth="1"/>
    <col min="4" max="5" width="8.7265625" style="7"/>
    <col min="6" max="6" width="12.1796875" customWidth="1"/>
    <col min="10" max="10" width="13.36328125" customWidth="1"/>
    <col min="12" max="12" width="9.36328125" bestFit="1" customWidth="1"/>
  </cols>
  <sheetData>
    <row r="1" spans="1:12" x14ac:dyDescent="0.35">
      <c r="D1" s="7">
        <v>0.5</v>
      </c>
      <c r="E1" s="7">
        <v>0.5</v>
      </c>
    </row>
    <row r="2" spans="1:12" x14ac:dyDescent="0.35">
      <c r="B2" t="s">
        <v>2</v>
      </c>
      <c r="C2" t="s">
        <v>3</v>
      </c>
      <c r="D2" s="7" t="s">
        <v>2</v>
      </c>
      <c r="E2" s="7" t="s">
        <v>3</v>
      </c>
      <c r="F2" t="s">
        <v>10</v>
      </c>
      <c r="H2" t="s">
        <v>2</v>
      </c>
      <c r="I2" t="s">
        <v>11</v>
      </c>
      <c r="J2" t="s">
        <v>5</v>
      </c>
      <c r="K2" t="s">
        <v>12</v>
      </c>
      <c r="L2" t="s">
        <v>7</v>
      </c>
    </row>
    <row r="3" spans="1:12" x14ac:dyDescent="0.35">
      <c r="A3" t="s">
        <v>0</v>
      </c>
      <c r="B3" t="s">
        <v>1</v>
      </c>
      <c r="C3" t="s">
        <v>1</v>
      </c>
      <c r="D3" s="7" t="s">
        <v>4</v>
      </c>
      <c r="E3" s="7" t="s">
        <v>4</v>
      </c>
      <c r="F3" t="s">
        <v>4</v>
      </c>
      <c r="H3" s="2">
        <v>0</v>
      </c>
      <c r="I3" s="7">
        <f>100%-H3</f>
        <v>1</v>
      </c>
      <c r="J3" s="3">
        <v>5.11E-2</v>
      </c>
      <c r="K3">
        <v>4.0099999999999997E-3</v>
      </c>
      <c r="L3" s="7">
        <v>6.4600000000000005E-2</v>
      </c>
    </row>
    <row r="4" spans="1:12" x14ac:dyDescent="0.35">
      <c r="A4" s="1">
        <v>39448</v>
      </c>
      <c r="B4">
        <v>4.1640769999999998</v>
      </c>
      <c r="C4">
        <v>18.319234999999999</v>
      </c>
      <c r="D4" s="5">
        <f>B4/B5-1</f>
        <v>8.2706706313176115E-2</v>
      </c>
      <c r="E4" s="5">
        <f>C4/C5-1</f>
        <v>9.4412361449793591E-2</v>
      </c>
      <c r="F4" s="6">
        <f>(D4*D1)+(E4*E1)</f>
        <v>8.8559533881484853E-2</v>
      </c>
      <c r="H4" s="2">
        <v>0.1</v>
      </c>
      <c r="I4" s="7">
        <f>100%-H4</f>
        <v>0.9</v>
      </c>
      <c r="J4" s="3">
        <v>4.65E-2</v>
      </c>
      <c r="K4">
        <v>3.15E-3</v>
      </c>
      <c r="L4" s="7">
        <v>5.7799999999999997E-2</v>
      </c>
    </row>
    <row r="5" spans="1:12" x14ac:dyDescent="0.35">
      <c r="A5" s="1">
        <v>39479</v>
      </c>
      <c r="B5">
        <v>3.8459880000000002</v>
      </c>
      <c r="C5">
        <v>16.738878</v>
      </c>
      <c r="D5" s="5">
        <f t="shared" ref="D5:D68" si="0">B5/B6-1</f>
        <v>-0.12878011165965864</v>
      </c>
      <c r="E5" s="5">
        <f t="shared" ref="E5:E68" si="1">C5/C6-1</f>
        <v>-9.0600662667323251E-2</v>
      </c>
      <c r="F5" s="6">
        <f>D5*D1+E5*E1</f>
        <v>-0.10969038716349094</v>
      </c>
      <c r="H5" s="2">
        <v>0.2</v>
      </c>
      <c r="I5" s="7">
        <f t="shared" ref="I5:I13" si="2">100%-H5</f>
        <v>0.8</v>
      </c>
      <c r="J5" s="3">
        <v>4.19E-2</v>
      </c>
      <c r="K5">
        <v>2.3800000000000002E-3</v>
      </c>
      <c r="L5" s="7">
        <v>4.8899999999999999E-2</v>
      </c>
    </row>
    <row r="6" spans="1:12" x14ac:dyDescent="0.35">
      <c r="A6" s="1">
        <v>39508</v>
      </c>
      <c r="B6">
        <v>4.4144860000000001</v>
      </c>
      <c r="C6">
        <v>18.406521000000001</v>
      </c>
      <c r="D6" s="5">
        <f t="shared" si="0"/>
        <v>-0.17505070338152728</v>
      </c>
      <c r="E6" s="5">
        <f t="shared" si="1"/>
        <v>-1.0591520623390194E-2</v>
      </c>
      <c r="F6" s="6">
        <f>D6*D1+E6*E1</f>
        <v>-9.2821112002458739E-2</v>
      </c>
      <c r="H6" s="2">
        <v>0.3</v>
      </c>
      <c r="I6" s="7">
        <f t="shared" si="2"/>
        <v>0.7</v>
      </c>
      <c r="J6" s="3">
        <v>3.73E-2</v>
      </c>
      <c r="K6">
        <v>1.7799999999999999E-3</v>
      </c>
      <c r="L6" s="5">
        <v>4.2099999999999999E-2</v>
      </c>
    </row>
    <row r="7" spans="1:12" x14ac:dyDescent="0.35">
      <c r="A7" s="1">
        <v>39539</v>
      </c>
      <c r="B7">
        <v>5.3512209999999998</v>
      </c>
      <c r="C7">
        <v>18.603560999999999</v>
      </c>
      <c r="D7" s="5">
        <f t="shared" si="0"/>
        <v>-7.8410412309489752E-2</v>
      </c>
      <c r="E7" s="5">
        <f t="shared" si="1"/>
        <v>-3.9772543979935349E-2</v>
      </c>
      <c r="F7" s="6">
        <f t="shared" ref="F7:F68" si="3">(D7*D4)+(E7*E4)</f>
        <v>-1.0240086740787486E-2</v>
      </c>
      <c r="H7" s="2">
        <v>0.4</v>
      </c>
      <c r="I7" s="7">
        <f t="shared" si="2"/>
        <v>0.6</v>
      </c>
      <c r="J7" s="3">
        <v>3.2599999999999997E-2</v>
      </c>
      <c r="K7" s="8">
        <v>1.83E-3</v>
      </c>
      <c r="L7" s="5">
        <v>3.61E-2</v>
      </c>
    </row>
    <row r="8" spans="1:12" x14ac:dyDescent="0.35">
      <c r="A8" s="1">
        <v>39569</v>
      </c>
      <c r="B8">
        <v>5.8065119999999997</v>
      </c>
      <c r="C8">
        <v>19.374119</v>
      </c>
      <c r="D8" s="5">
        <f t="shared" si="0"/>
        <v>0.12726902098737036</v>
      </c>
      <c r="E8" s="5">
        <f t="shared" si="1"/>
        <v>0.18432788185598081</v>
      </c>
      <c r="F8" s="6">
        <f t="shared" si="3"/>
        <v>-3.3089946977784931E-2</v>
      </c>
      <c r="H8" s="2">
        <v>0.5</v>
      </c>
      <c r="I8" s="7">
        <f t="shared" si="2"/>
        <v>0.5</v>
      </c>
      <c r="J8" s="3">
        <v>2.8000000000000001E-2</v>
      </c>
      <c r="K8" s="8">
        <v>9.7000000000000005E-4</v>
      </c>
      <c r="L8" s="5">
        <v>3.1199999999999999E-2</v>
      </c>
    </row>
    <row r="9" spans="1:12" x14ac:dyDescent="0.35">
      <c r="A9" s="1">
        <v>39600</v>
      </c>
      <c r="B9">
        <v>5.1509549999999997</v>
      </c>
      <c r="C9">
        <v>16.358746</v>
      </c>
      <c r="D9" s="5">
        <f t="shared" si="0"/>
        <v>5.3413285189341853E-2</v>
      </c>
      <c r="E9" s="5">
        <f t="shared" si="1"/>
        <v>9.3476039775900466E-2</v>
      </c>
      <c r="F9" s="6">
        <f t="shared" si="3"/>
        <v>-1.0340086545391697E-2</v>
      </c>
      <c r="H9" s="2">
        <v>0.6</v>
      </c>
      <c r="I9" s="7">
        <f t="shared" si="2"/>
        <v>0.4</v>
      </c>
      <c r="J9" s="3">
        <v>2.3400000000000001E-2</v>
      </c>
      <c r="K9" s="8">
        <v>7.7999999999999999E-4</v>
      </c>
      <c r="L9" s="5">
        <v>2.7900000000000001E-2</v>
      </c>
    </row>
    <row r="10" spans="1:12" x14ac:dyDescent="0.35">
      <c r="A10" s="1">
        <v>39630</v>
      </c>
      <c r="B10">
        <v>4.8897760000000003</v>
      </c>
      <c r="C10">
        <v>14.960315</v>
      </c>
      <c r="D10" s="5">
        <f t="shared" si="0"/>
        <v>-6.2407590666367141E-2</v>
      </c>
      <c r="E10" s="5">
        <f t="shared" si="1"/>
        <v>-4.8674716048735855E-2</v>
      </c>
      <c r="F10" s="6">
        <f t="shared" si="3"/>
        <v>6.8293222001509233E-3</v>
      </c>
      <c r="H10" s="2">
        <v>0.7</v>
      </c>
      <c r="I10" s="7">
        <f t="shared" si="2"/>
        <v>0.30000000000000004</v>
      </c>
      <c r="J10" s="3">
        <v>1.8800000000000001E-2</v>
      </c>
      <c r="K10" s="8">
        <v>7.2999999999999996E-4</v>
      </c>
      <c r="L10" s="5">
        <v>2.7099999999999999E-2</v>
      </c>
    </row>
    <row r="11" spans="1:12" x14ac:dyDescent="0.35">
      <c r="A11" s="1">
        <v>39661</v>
      </c>
      <c r="B11">
        <v>5.2152469999999997</v>
      </c>
      <c r="C11">
        <v>15.725762</v>
      </c>
      <c r="D11" s="5">
        <f t="shared" si="0"/>
        <v>0.49155360186699926</v>
      </c>
      <c r="E11" s="5">
        <f t="shared" si="1"/>
        <v>0.14577350645368914</v>
      </c>
      <c r="F11" s="6">
        <f t="shared" si="3"/>
        <v>8.9429667347756286E-2</v>
      </c>
      <c r="H11" s="2">
        <v>0.8</v>
      </c>
      <c r="I11" s="7">
        <f t="shared" si="2"/>
        <v>0.19999999999999996</v>
      </c>
      <c r="J11" s="3">
        <v>1.4200000000000001E-2</v>
      </c>
      <c r="K11" s="9">
        <v>8.1999999999999998E-4</v>
      </c>
      <c r="L11" s="5">
        <v>2.87E-2</v>
      </c>
    </row>
    <row r="12" spans="1:12" x14ac:dyDescent="0.35">
      <c r="A12" s="1">
        <v>39692</v>
      </c>
      <c r="B12">
        <v>3.4965199999999999</v>
      </c>
      <c r="C12">
        <v>13.725018</v>
      </c>
      <c r="D12" s="5">
        <f t="shared" si="0"/>
        <v>5.641811499709326E-2</v>
      </c>
      <c r="E12" s="5">
        <f t="shared" si="1"/>
        <v>4.2958591140707103E-2</v>
      </c>
      <c r="F12" s="6">
        <f t="shared" si="3"/>
        <v>7.0290758403702084E-3</v>
      </c>
      <c r="H12" s="2">
        <v>0.9</v>
      </c>
      <c r="I12" s="7">
        <f t="shared" si="2"/>
        <v>9.9999999999999978E-2</v>
      </c>
      <c r="J12" s="3">
        <v>9.5999999999999992E-3</v>
      </c>
      <c r="K12" s="8">
        <v>1.06E-3</v>
      </c>
      <c r="L12" s="5">
        <v>3.2500000000000001E-2</v>
      </c>
    </row>
    <row r="13" spans="1:12" x14ac:dyDescent="0.35">
      <c r="A13" s="1">
        <v>39722</v>
      </c>
      <c r="B13">
        <v>3.3097880000000002</v>
      </c>
      <c r="C13">
        <v>13.159696</v>
      </c>
      <c r="D13" s="5">
        <f t="shared" si="0"/>
        <v>0.16100078363803094</v>
      </c>
      <c r="E13" s="5">
        <f t="shared" si="1"/>
        <v>-7.7241314122867388E-2</v>
      </c>
      <c r="F13" s="6">
        <f t="shared" si="3"/>
        <v>-6.2879719700847953E-3</v>
      </c>
      <c r="H13" s="2">
        <v>1</v>
      </c>
      <c r="I13" s="7">
        <f t="shared" si="2"/>
        <v>0</v>
      </c>
      <c r="J13" s="3">
        <v>5.0000000000000001E-3</v>
      </c>
      <c r="K13" s="8">
        <v>1.42E-3</v>
      </c>
      <c r="L13" s="5">
        <v>3.7900000000000003E-2</v>
      </c>
    </row>
    <row r="14" spans="1:12" x14ac:dyDescent="0.35">
      <c r="A14" s="1">
        <v>39753</v>
      </c>
      <c r="B14">
        <v>2.850806</v>
      </c>
      <c r="C14">
        <v>14.261253999999999</v>
      </c>
      <c r="D14" s="5">
        <f t="shared" si="0"/>
        <v>8.5764886007876129E-2</v>
      </c>
      <c r="E14" s="5">
        <f t="shared" si="1"/>
        <v>2.1051492502965896E-3</v>
      </c>
      <c r="F14" s="6">
        <f t="shared" si="3"/>
        <v>4.246491361870821E-2</v>
      </c>
    </row>
    <row r="15" spans="1:12" x14ac:dyDescent="0.35">
      <c r="A15" s="1">
        <v>39783</v>
      </c>
      <c r="B15">
        <v>2.6256200000000001</v>
      </c>
      <c r="C15">
        <v>14.231294999999999</v>
      </c>
      <c r="D15" s="5">
        <f t="shared" si="0"/>
        <v>-5.3034497110543755E-2</v>
      </c>
      <c r="E15" s="5">
        <f t="shared" si="1"/>
        <v>0.15759568675008673</v>
      </c>
      <c r="F15" s="6">
        <f t="shared" si="3"/>
        <v>3.7779823158402598E-3</v>
      </c>
    </row>
    <row r="16" spans="1:12" x14ac:dyDescent="0.35">
      <c r="A16" s="1">
        <v>39814</v>
      </c>
      <c r="B16">
        <v>2.7726670000000002</v>
      </c>
      <c r="C16">
        <v>12.293839</v>
      </c>
      <c r="D16" s="5">
        <f t="shared" si="0"/>
        <v>9.1812675208431394E-3</v>
      </c>
      <c r="E16" s="5">
        <f t="shared" si="1"/>
        <v>2.0754026111186707E-2</v>
      </c>
      <c r="F16" s="6">
        <f t="shared" si="3"/>
        <v>-1.2487698452221733E-4</v>
      </c>
    </row>
    <row r="17" spans="1:6" x14ac:dyDescent="0.35">
      <c r="A17" s="1">
        <v>39845</v>
      </c>
      <c r="B17">
        <v>2.7474419999999999</v>
      </c>
      <c r="C17">
        <v>12.04388</v>
      </c>
      <c r="D17" s="5">
        <f t="shared" si="0"/>
        <v>-0.15039934393055365</v>
      </c>
      <c r="E17" s="5">
        <f t="shared" si="1"/>
        <v>-5.6746460257804388E-2</v>
      </c>
      <c r="F17" s="6">
        <f t="shared" si="3"/>
        <v>-1.3018442356131994E-2</v>
      </c>
    </row>
    <row r="18" spans="1:6" x14ac:dyDescent="0.35">
      <c r="A18" s="1">
        <v>39873</v>
      </c>
      <c r="B18">
        <v>3.2338040000000001</v>
      </c>
      <c r="C18">
        <v>12.768444000000001</v>
      </c>
      <c r="D18" s="5">
        <f t="shared" si="0"/>
        <v>-0.16458730850090397</v>
      </c>
      <c r="E18" s="5">
        <f t="shared" si="1"/>
        <v>-1.6393109229028591E-2</v>
      </c>
      <c r="F18" s="6">
        <f t="shared" si="3"/>
        <v>6.1453218302054205E-3</v>
      </c>
    </row>
    <row r="19" spans="1:6" x14ac:dyDescent="0.35">
      <c r="A19" s="1">
        <v>39904</v>
      </c>
      <c r="B19">
        <v>3.8709060000000002</v>
      </c>
      <c r="C19">
        <v>12.981247</v>
      </c>
      <c r="D19" s="5">
        <f t="shared" si="0"/>
        <v>-7.3485113768307353E-2</v>
      </c>
      <c r="E19" s="5">
        <f t="shared" si="1"/>
        <v>1.7545885304121711E-2</v>
      </c>
      <c r="F19" s="6">
        <f t="shared" si="3"/>
        <v>-3.1053872656079413E-4</v>
      </c>
    </row>
    <row r="20" spans="1:6" x14ac:dyDescent="0.35">
      <c r="A20" s="1">
        <v>39934</v>
      </c>
      <c r="B20">
        <v>4.1779210000000004</v>
      </c>
      <c r="C20">
        <v>12.757407000000001</v>
      </c>
      <c r="D20" s="5">
        <f t="shared" si="0"/>
        <v>-4.6478762982500976E-2</v>
      </c>
      <c r="E20" s="5">
        <f t="shared" si="1"/>
        <v>-2.0135106021631488E-3</v>
      </c>
      <c r="F20" s="6">
        <f t="shared" si="3"/>
        <v>7.1046350586361686E-3</v>
      </c>
    </row>
    <row r="21" spans="1:6" x14ac:dyDescent="0.35">
      <c r="A21" s="1">
        <v>39965</v>
      </c>
      <c r="B21">
        <v>4.3815710000000001</v>
      </c>
      <c r="C21">
        <v>12.783146</v>
      </c>
      <c r="D21" s="5">
        <f t="shared" si="0"/>
        <v>-0.12828167336170238</v>
      </c>
      <c r="E21" s="5">
        <f t="shared" si="1"/>
        <v>-5.2992828519503155E-2</v>
      </c>
      <c r="F21" s="6">
        <f t="shared" si="3"/>
        <v>2.19822525748701E-2</v>
      </c>
    </row>
    <row r="22" spans="1:6" x14ac:dyDescent="0.35">
      <c r="A22" s="1">
        <v>39995</v>
      </c>
      <c r="B22">
        <v>5.0263609999999996</v>
      </c>
      <c r="C22">
        <v>13.498468000000001</v>
      </c>
      <c r="D22" s="5">
        <f t="shared" si="0"/>
        <v>-2.8654940247051064E-2</v>
      </c>
      <c r="E22" s="5">
        <f t="shared" si="1"/>
        <v>-1.0058361849332731E-2</v>
      </c>
      <c r="F22" s="6">
        <f t="shared" si="3"/>
        <v>1.929228680722851E-3</v>
      </c>
    </row>
    <row r="23" spans="1:6" x14ac:dyDescent="0.35">
      <c r="A23" s="1">
        <v>40026</v>
      </c>
      <c r="B23">
        <v>5.1746400000000001</v>
      </c>
      <c r="C23">
        <v>13.635619999999999</v>
      </c>
      <c r="D23" s="5">
        <f t="shared" si="0"/>
        <v>-9.2473954821175153E-2</v>
      </c>
      <c r="E23" s="5">
        <f t="shared" si="1"/>
        <v>-3.5542003224333207E-2</v>
      </c>
      <c r="F23" s="6">
        <f t="shared" si="3"/>
        <v>4.3696392285022152E-3</v>
      </c>
    </row>
    <row r="24" spans="1:6" x14ac:dyDescent="0.35">
      <c r="A24" s="1">
        <v>40057</v>
      </c>
      <c r="B24">
        <v>5.7019190000000002</v>
      </c>
      <c r="C24">
        <v>14.138116999999999</v>
      </c>
      <c r="D24" s="5">
        <f t="shared" si="0"/>
        <v>-1.6710638248706111E-2</v>
      </c>
      <c r="E24" s="5">
        <f t="shared" si="1"/>
        <v>5.2201034077769215E-2</v>
      </c>
      <c r="F24" s="6">
        <f t="shared" si="3"/>
        <v>-6.2261180993787709E-4</v>
      </c>
    </row>
    <row r="25" spans="1:6" x14ac:dyDescent="0.35">
      <c r="A25" s="1">
        <v>40087</v>
      </c>
      <c r="B25">
        <v>5.7988210000000002</v>
      </c>
      <c r="C25">
        <v>13.436707</v>
      </c>
      <c r="D25" s="5">
        <f t="shared" si="0"/>
        <v>-5.7075905212308431E-2</v>
      </c>
      <c r="E25" s="5">
        <f t="shared" si="1"/>
        <v>-6.1531281610801458E-2</v>
      </c>
      <c r="F25" s="6">
        <f t="shared" si="3"/>
        <v>2.2544105488996827E-3</v>
      </c>
    </row>
    <row r="26" spans="1:6" x14ac:dyDescent="0.35">
      <c r="A26" s="1">
        <v>40118</v>
      </c>
      <c r="B26">
        <v>6.1498280000000003</v>
      </c>
      <c r="C26">
        <v>14.317693</v>
      </c>
      <c r="D26" s="5">
        <f t="shared" si="0"/>
        <v>-5.1345253192235263E-2</v>
      </c>
      <c r="E26" s="5">
        <f t="shared" si="1"/>
        <v>-3.8886784436774402E-2</v>
      </c>
      <c r="F26" s="6">
        <f t="shared" si="3"/>
        <v>6.1302128418163487E-3</v>
      </c>
    </row>
    <row r="27" spans="1:6" x14ac:dyDescent="0.35">
      <c r="A27" s="1">
        <v>40148</v>
      </c>
      <c r="B27">
        <v>6.4826829999999998</v>
      </c>
      <c r="C27">
        <v>14.896989</v>
      </c>
      <c r="D27" s="5">
        <f t="shared" si="0"/>
        <v>9.7209417810798504E-2</v>
      </c>
      <c r="E27" s="5">
        <f t="shared" si="1"/>
        <v>0.10528358888227984</v>
      </c>
      <c r="F27" s="6">
        <f t="shared" si="3"/>
        <v>3.8714807956701518E-3</v>
      </c>
    </row>
    <row r="28" spans="1:6" x14ac:dyDescent="0.35">
      <c r="A28" s="1">
        <v>40179</v>
      </c>
      <c r="B28">
        <v>5.9083370000000004</v>
      </c>
      <c r="C28">
        <v>13.477978999999999</v>
      </c>
      <c r="D28" s="5">
        <f t="shared" si="0"/>
        <v>-6.13822280606241E-2</v>
      </c>
      <c r="E28" s="5">
        <f t="shared" si="1"/>
        <v>7.0736611495960666E-3</v>
      </c>
      <c r="F28" s="6">
        <f t="shared" si="3"/>
        <v>3.0681947942932985E-3</v>
      </c>
    </row>
    <row r="29" spans="1:6" x14ac:dyDescent="0.35">
      <c r="A29" s="1">
        <v>40210</v>
      </c>
      <c r="B29">
        <v>6.294721</v>
      </c>
      <c r="C29">
        <v>13.38331</v>
      </c>
      <c r="D29" s="5">
        <f t="shared" si="0"/>
        <v>-0.12927643468612937</v>
      </c>
      <c r="E29" s="5">
        <f t="shared" si="1"/>
        <v>-3.9861091212805344E-2</v>
      </c>
      <c r="F29" s="6">
        <f t="shared" si="3"/>
        <v>8.1878009321557418E-3</v>
      </c>
    </row>
    <row r="30" spans="1:6" x14ac:dyDescent="0.35">
      <c r="A30" s="1">
        <v>40238</v>
      </c>
      <c r="B30">
        <v>7.2292990000000001</v>
      </c>
      <c r="C30">
        <v>13.938931</v>
      </c>
      <c r="D30" s="5">
        <f t="shared" si="0"/>
        <v>-9.9927451849230797E-2</v>
      </c>
      <c r="E30" s="5">
        <f t="shared" si="1"/>
        <v>-8.4415553466846704E-3</v>
      </c>
      <c r="F30" s="6">
        <f t="shared" si="3"/>
        <v>-1.0602646660227685E-2</v>
      </c>
    </row>
    <row r="31" spans="1:6" x14ac:dyDescent="0.35">
      <c r="A31" s="1">
        <v>40269</v>
      </c>
      <c r="B31">
        <v>8.0319070000000004</v>
      </c>
      <c r="C31">
        <v>14.057599</v>
      </c>
      <c r="D31" s="5">
        <f t="shared" si="0"/>
        <v>1.6388826882378416E-2</v>
      </c>
      <c r="E31" s="5">
        <f t="shared" si="1"/>
        <v>5.5308115519372425E-2</v>
      </c>
      <c r="F31" s="6">
        <f t="shared" si="3"/>
        <v>-6.1475184133348299E-4</v>
      </c>
    </row>
    <row r="32" spans="1:6" x14ac:dyDescent="0.35">
      <c r="A32" s="1">
        <v>40299</v>
      </c>
      <c r="B32">
        <v>7.9023960000000004</v>
      </c>
      <c r="C32">
        <v>13.320848</v>
      </c>
      <c r="D32" s="5">
        <f t="shared" si="0"/>
        <v>2.1269699521118124E-2</v>
      </c>
      <c r="E32" s="5">
        <f t="shared" si="1"/>
        <v>4.5472476290386865E-3</v>
      </c>
      <c r="F32" s="6">
        <f t="shared" si="3"/>
        <v>-2.9309291734437482E-3</v>
      </c>
    </row>
    <row r="33" spans="1:6" x14ac:dyDescent="0.35">
      <c r="A33" s="1">
        <v>40330</v>
      </c>
      <c r="B33">
        <v>7.7378150000000003</v>
      </c>
      <c r="C33">
        <v>13.260548999999999</v>
      </c>
      <c r="D33" s="5">
        <f t="shared" si="0"/>
        <v>-2.2235389126891381E-2</v>
      </c>
      <c r="E33" s="5">
        <f t="shared" si="1"/>
        <v>-6.746348120879575E-2</v>
      </c>
      <c r="F33" s="6">
        <f t="shared" si="3"/>
        <v>2.7914224868304189E-3</v>
      </c>
    </row>
    <row r="34" spans="1:6" x14ac:dyDescent="0.35">
      <c r="A34" s="1">
        <v>40360</v>
      </c>
      <c r="B34">
        <v>7.9137810000000002</v>
      </c>
      <c r="C34">
        <v>14.219870999999999</v>
      </c>
      <c r="D34" s="5">
        <f t="shared" si="0"/>
        <v>5.8207149046330287E-2</v>
      </c>
      <c r="E34" s="5">
        <f t="shared" si="1"/>
        <v>-5.6837966874416224E-2</v>
      </c>
      <c r="F34" s="6">
        <f t="shared" si="3"/>
        <v>-2.1896539487393707E-3</v>
      </c>
    </row>
    <row r="35" spans="1:6" x14ac:dyDescent="0.35">
      <c r="A35" s="1">
        <v>40391</v>
      </c>
      <c r="B35">
        <v>7.4784800000000002</v>
      </c>
      <c r="C35">
        <v>15.076805999999999</v>
      </c>
      <c r="D35" s="5">
        <f t="shared" si="0"/>
        <v>-0.14326010193381888</v>
      </c>
      <c r="E35" s="5">
        <f t="shared" si="1"/>
        <v>-5.4894966744750584E-2</v>
      </c>
      <c r="F35" s="6">
        <f t="shared" si="3"/>
        <v>-3.2967203288733057E-3</v>
      </c>
    </row>
    <row r="36" spans="1:6" x14ac:dyDescent="0.35">
      <c r="A36" s="1">
        <v>40422</v>
      </c>
      <c r="B36">
        <v>8.7289969999999997</v>
      </c>
      <c r="C36">
        <v>15.952519000000001</v>
      </c>
      <c r="D36" s="5">
        <f t="shared" si="0"/>
        <v>-5.7245999585270324E-2</v>
      </c>
      <c r="E36" s="5">
        <f t="shared" si="1"/>
        <v>2.8052740862665182E-3</v>
      </c>
      <c r="F36" s="6">
        <f t="shared" si="3"/>
        <v>1.0836335211319853E-3</v>
      </c>
    </row>
    <row r="37" spans="1:6" x14ac:dyDescent="0.35">
      <c r="A37" s="1">
        <v>40452</v>
      </c>
      <c r="B37">
        <v>9.2590400000000006</v>
      </c>
      <c r="C37">
        <v>15.907893</v>
      </c>
      <c r="D37" s="5">
        <f t="shared" si="0"/>
        <v>-3.268555897400971E-2</v>
      </c>
      <c r="E37" s="5">
        <f t="shared" si="1"/>
        <v>1.1587099774012843E-2</v>
      </c>
      <c r="F37" s="6">
        <f t="shared" si="3"/>
        <v>-2.5611203959886994E-3</v>
      </c>
    </row>
    <row r="38" spans="1:6" x14ac:dyDescent="0.35">
      <c r="A38" s="1">
        <v>40483</v>
      </c>
      <c r="B38">
        <v>9.5719030000000007</v>
      </c>
      <c r="C38">
        <v>15.725678</v>
      </c>
      <c r="D38" s="5">
        <f t="shared" si="0"/>
        <v>-3.5373296278339295E-2</v>
      </c>
      <c r="E38" s="5">
        <f t="shared" si="1"/>
        <v>-5.4118224771037338E-2</v>
      </c>
      <c r="F38" s="6">
        <f t="shared" si="3"/>
        <v>8.0384001796610961E-3</v>
      </c>
    </row>
    <row r="39" spans="1:6" x14ac:dyDescent="0.35">
      <c r="A39" s="1">
        <v>40513</v>
      </c>
      <c r="B39">
        <v>9.9229090000000006</v>
      </c>
      <c r="C39">
        <v>16.625416000000001</v>
      </c>
      <c r="D39" s="5">
        <f t="shared" si="0"/>
        <v>-4.9392479296817893E-2</v>
      </c>
      <c r="E39" s="5">
        <f t="shared" si="1"/>
        <v>6.7587069580534065E-2</v>
      </c>
      <c r="F39" s="6">
        <f t="shared" si="3"/>
        <v>3.0171221042020742E-3</v>
      </c>
    </row>
    <row r="40" spans="1:6" x14ac:dyDescent="0.35">
      <c r="A40" s="1">
        <v>40544</v>
      </c>
      <c r="B40">
        <v>10.438492</v>
      </c>
      <c r="C40">
        <v>15.572889999999999</v>
      </c>
      <c r="D40" s="5">
        <f t="shared" si="0"/>
        <v>-3.9325516448635356E-2</v>
      </c>
      <c r="E40" s="5">
        <f t="shared" si="1"/>
        <v>-4.4211000519847943E-2</v>
      </c>
      <c r="F40" s="6">
        <f t="shared" si="3"/>
        <v>7.7309921293284808E-4</v>
      </c>
    </row>
    <row r="41" spans="1:6" x14ac:dyDescent="0.35">
      <c r="A41" s="1">
        <v>40575</v>
      </c>
      <c r="B41">
        <v>10.865795</v>
      </c>
      <c r="C41">
        <v>16.293230000000001</v>
      </c>
      <c r="D41" s="5">
        <f t="shared" si="0"/>
        <v>1.3486451708222269E-2</v>
      </c>
      <c r="E41" s="5">
        <f t="shared" si="1"/>
        <v>-7.2852411545518914E-2</v>
      </c>
      <c r="F41" s="6">
        <f t="shared" si="3"/>
        <v>3.465582931114047E-3</v>
      </c>
    </row>
    <row r="42" spans="1:6" x14ac:dyDescent="0.35">
      <c r="A42" s="1">
        <v>40603</v>
      </c>
      <c r="B42">
        <v>10.721204</v>
      </c>
      <c r="C42">
        <v>17.573502000000001</v>
      </c>
      <c r="D42" s="5">
        <f t="shared" si="0"/>
        <v>-4.6272209082053317E-3</v>
      </c>
      <c r="E42" s="5">
        <f t="shared" si="1"/>
        <v>-1.6388008817720734E-2</v>
      </c>
      <c r="F42" s="6">
        <f t="shared" si="3"/>
        <v>-8.7906757933936238E-4</v>
      </c>
    </row>
    <row r="43" spans="1:6" x14ac:dyDescent="0.35">
      <c r="A43" s="1">
        <v>40634</v>
      </c>
      <c r="B43">
        <v>10.771044</v>
      </c>
      <c r="C43">
        <v>17.866295000000001</v>
      </c>
      <c r="D43" s="5">
        <f t="shared" si="0"/>
        <v>6.6128145184918274E-3</v>
      </c>
      <c r="E43" s="5">
        <f t="shared" si="1"/>
        <v>-2.775293447410021E-2</v>
      </c>
      <c r="F43" s="6">
        <f t="shared" si="3"/>
        <v>9.6693265434302528E-4</v>
      </c>
    </row>
    <row r="44" spans="1:6" x14ac:dyDescent="0.35">
      <c r="A44" s="1">
        <v>40664</v>
      </c>
      <c r="B44">
        <v>10.700284999999999</v>
      </c>
      <c r="C44">
        <v>18.376290999999998</v>
      </c>
      <c r="D44" s="5">
        <f t="shared" si="0"/>
        <v>3.6225879216660983E-2</v>
      </c>
      <c r="E44" s="5">
        <f t="shared" si="1"/>
        <v>4.7757257552483168E-3</v>
      </c>
      <c r="F44" s="6">
        <f t="shared" si="3"/>
        <v>1.4063543249350657E-4</v>
      </c>
    </row>
    <row r="45" spans="1:6" x14ac:dyDescent="0.35">
      <c r="A45" s="1">
        <v>40695</v>
      </c>
      <c r="B45">
        <v>10.326209</v>
      </c>
      <c r="C45">
        <v>18.288948000000001</v>
      </c>
      <c r="D45" s="5">
        <f t="shared" si="0"/>
        <v>-0.14036557116415249</v>
      </c>
      <c r="E45" s="5">
        <f t="shared" si="1"/>
        <v>7.3478960392334924E-2</v>
      </c>
      <c r="F45" s="6">
        <f t="shared" si="3"/>
        <v>-5.546713451435875E-4</v>
      </c>
    </row>
    <row r="46" spans="1:6" x14ac:dyDescent="0.35">
      <c r="A46" s="1">
        <v>40725</v>
      </c>
      <c r="B46">
        <v>12.012326</v>
      </c>
      <c r="C46">
        <v>17.037081000000001</v>
      </c>
      <c r="D46" s="5">
        <f t="shared" si="0"/>
        <v>1.4681567405649965E-2</v>
      </c>
      <c r="E46" s="5">
        <f t="shared" si="1"/>
        <v>1.342054605363896E-2</v>
      </c>
      <c r="F46" s="6">
        <f t="shared" si="3"/>
        <v>-2.7537305313898777E-4</v>
      </c>
    </row>
    <row r="47" spans="1:6" x14ac:dyDescent="0.35">
      <c r="A47" s="1">
        <v>40756</v>
      </c>
      <c r="B47">
        <v>11.838518000000001</v>
      </c>
      <c r="C47">
        <v>16.811461999999999</v>
      </c>
      <c r="D47" s="5">
        <f t="shared" si="0"/>
        <v>9.2047758070152863E-3</v>
      </c>
      <c r="E47" s="5">
        <f t="shared" si="1"/>
        <v>-1.4023107715027683E-3</v>
      </c>
      <c r="F47" s="6">
        <f t="shared" si="3"/>
        <v>3.2675404493305094E-4</v>
      </c>
    </row>
    <row r="48" spans="1:6" x14ac:dyDescent="0.35">
      <c r="A48" s="1">
        <v>40787</v>
      </c>
      <c r="B48">
        <v>11.730541000000001</v>
      </c>
      <c r="C48">
        <v>16.835070000000002</v>
      </c>
      <c r="D48" s="5">
        <f t="shared" si="0"/>
        <v>-5.7957439146897327E-2</v>
      </c>
      <c r="E48" s="5">
        <f t="shared" si="1"/>
        <v>-2.6953366377670651E-2</v>
      </c>
      <c r="F48" s="6">
        <f t="shared" si="3"/>
        <v>6.1547237085609009E-3</v>
      </c>
    </row>
    <row r="49" spans="1:6" x14ac:dyDescent="0.35">
      <c r="A49" s="1">
        <v>40817</v>
      </c>
      <c r="B49">
        <v>12.452241000000001</v>
      </c>
      <c r="C49">
        <v>17.301400999999998</v>
      </c>
      <c r="D49" s="5">
        <f t="shared" si="0"/>
        <v>5.9079448813057933E-2</v>
      </c>
      <c r="E49" s="5">
        <f t="shared" si="1"/>
        <v>-3.9746827412521224E-3</v>
      </c>
      <c r="F49" s="6">
        <f t="shared" si="3"/>
        <v>8.1403649725997882E-4</v>
      </c>
    </row>
    <row r="50" spans="1:6" x14ac:dyDescent="0.35">
      <c r="A50" s="1">
        <v>40848</v>
      </c>
      <c r="B50">
        <v>11.757607999999999</v>
      </c>
      <c r="C50">
        <v>17.370443000000002</v>
      </c>
      <c r="D50" s="5">
        <f t="shared" si="0"/>
        <v>-5.6296692618168942E-2</v>
      </c>
      <c r="E50" s="5">
        <f t="shared" si="1"/>
        <v>-4.1666632185199837E-2</v>
      </c>
      <c r="F50" s="6">
        <f t="shared" si="3"/>
        <v>-4.5976886710114788E-4</v>
      </c>
    </row>
    <row r="51" spans="1:6" x14ac:dyDescent="0.35">
      <c r="A51" s="1">
        <v>40878</v>
      </c>
      <c r="B51">
        <v>12.459009</v>
      </c>
      <c r="C51">
        <v>18.125679000000002</v>
      </c>
      <c r="D51" s="5">
        <f t="shared" si="0"/>
        <v>-0.11277574235635746</v>
      </c>
      <c r="E51" s="5">
        <f t="shared" si="1"/>
        <v>2.822162669856576E-2</v>
      </c>
      <c r="F51" s="6">
        <f t="shared" si="3"/>
        <v>5.7755253806844641E-3</v>
      </c>
    </row>
    <row r="52" spans="1:6" x14ac:dyDescent="0.35">
      <c r="A52" s="1">
        <v>40909</v>
      </c>
      <c r="B52">
        <v>14.042683</v>
      </c>
      <c r="C52">
        <v>17.628183</v>
      </c>
      <c r="D52" s="5">
        <f t="shared" si="0"/>
        <v>-0.15846937326875732</v>
      </c>
      <c r="E52" s="5">
        <f t="shared" si="1"/>
        <v>-5.2490299252578088E-2</v>
      </c>
      <c r="F52" s="6">
        <f t="shared" si="3"/>
        <v>-9.1536509399465383E-3</v>
      </c>
    </row>
    <row r="53" spans="1:6" x14ac:dyDescent="0.35">
      <c r="A53" s="1">
        <v>40940</v>
      </c>
      <c r="B53">
        <v>16.687073000000002</v>
      </c>
      <c r="C53">
        <v>18.604752000000001</v>
      </c>
      <c r="D53" s="5">
        <f t="shared" si="0"/>
        <v>-9.5254675721490045E-2</v>
      </c>
      <c r="E53" s="5">
        <f t="shared" si="1"/>
        <v>-2.0492898965852047E-2</v>
      </c>
      <c r="F53" s="6">
        <f t="shared" si="3"/>
        <v>6.2163932831547043E-3</v>
      </c>
    </row>
    <row r="54" spans="1:6" x14ac:dyDescent="0.35">
      <c r="A54" s="1">
        <v>40969</v>
      </c>
      <c r="B54">
        <v>18.443944999999999</v>
      </c>
      <c r="C54">
        <v>18.993994000000001</v>
      </c>
      <c r="D54" s="5">
        <f t="shared" si="0"/>
        <v>2.6662065859087258E-2</v>
      </c>
      <c r="E54" s="5">
        <f t="shared" si="1"/>
        <v>-5.1048548219728707E-2</v>
      </c>
      <c r="F54" s="6">
        <f t="shared" si="3"/>
        <v>-4.447507341373576E-3</v>
      </c>
    </row>
    <row r="55" spans="1:6" x14ac:dyDescent="0.35">
      <c r="A55" s="1">
        <v>41000</v>
      </c>
      <c r="B55">
        <v>17.964962</v>
      </c>
      <c r="C55">
        <v>20.01577</v>
      </c>
      <c r="D55" s="5">
        <f t="shared" si="0"/>
        <v>1.0818054840976199E-2</v>
      </c>
      <c r="E55" s="5">
        <f t="shared" si="1"/>
        <v>-5.0297786498453845E-2</v>
      </c>
      <c r="F55" s="6">
        <f t="shared" si="3"/>
        <v>9.2581549440957987E-4</v>
      </c>
    </row>
    <row r="56" spans="1:6" x14ac:dyDescent="0.35">
      <c r="A56" s="1">
        <v>41030</v>
      </c>
      <c r="B56">
        <v>17.772696</v>
      </c>
      <c r="C56">
        <v>21.075838000000001</v>
      </c>
      <c r="D56" s="5">
        <f t="shared" si="0"/>
        <v>-1.0736307984490323E-2</v>
      </c>
      <c r="E56" s="5">
        <f t="shared" si="1"/>
        <v>-4.1783489415254227E-2</v>
      </c>
      <c r="F56" s="6">
        <f t="shared" si="3"/>
        <v>1.8789483625362233E-3</v>
      </c>
    </row>
    <row r="57" spans="1:6" x14ac:dyDescent="0.35">
      <c r="A57" s="1">
        <v>41061</v>
      </c>
      <c r="B57">
        <v>17.965579999999999</v>
      </c>
      <c r="C57">
        <v>21.994859999999999</v>
      </c>
      <c r="D57" s="5">
        <f t="shared" si="0"/>
        <v>-4.3814450959377305E-2</v>
      </c>
      <c r="E57" s="5">
        <f t="shared" si="1"/>
        <v>-5.9598973167038993E-2</v>
      </c>
      <c r="F57" s="6">
        <f t="shared" si="3"/>
        <v>1.8742572785052408E-3</v>
      </c>
    </row>
    <row r="58" spans="1:6" x14ac:dyDescent="0.35">
      <c r="A58" s="1">
        <v>41091</v>
      </c>
      <c r="B58">
        <v>18.788800999999999</v>
      </c>
      <c r="C58">
        <v>23.388808999999998</v>
      </c>
      <c r="D58" s="5">
        <f t="shared" si="0"/>
        <v>-8.1895146028056254E-2</v>
      </c>
      <c r="E58" s="5">
        <f t="shared" si="1"/>
        <v>2.2204022557988035E-2</v>
      </c>
      <c r="F58" s="6">
        <f t="shared" si="3"/>
        <v>-2.002759366969802E-3</v>
      </c>
    </row>
    <row r="59" spans="1:6" x14ac:dyDescent="0.35">
      <c r="A59" s="1">
        <v>41122</v>
      </c>
      <c r="B59">
        <v>20.464766000000001</v>
      </c>
      <c r="C59">
        <v>22.880763999999999</v>
      </c>
      <c r="D59" s="5">
        <f t="shared" si="0"/>
        <v>-7.0513984990655532E-3</v>
      </c>
      <c r="E59" s="5">
        <f t="shared" si="1"/>
        <v>-2.8116772797896816E-2</v>
      </c>
      <c r="F59" s="6">
        <f t="shared" si="3"/>
        <v>1.2505228645993702E-3</v>
      </c>
    </row>
    <row r="60" spans="1:6" x14ac:dyDescent="0.35">
      <c r="A60" s="1">
        <v>41153</v>
      </c>
      <c r="B60">
        <v>20.610095999999999</v>
      </c>
      <c r="C60">
        <v>23.542708999999999</v>
      </c>
      <c r="D60" s="5">
        <f t="shared" si="0"/>
        <v>0.12057389644781891</v>
      </c>
      <c r="E60" s="5">
        <f t="shared" si="1"/>
        <v>8.9910359864211031E-2</v>
      </c>
      <c r="F60" s="6">
        <f t="shared" si="3"/>
        <v>-1.0641444197879931E-2</v>
      </c>
    </row>
    <row r="61" spans="1:6" x14ac:dyDescent="0.35">
      <c r="A61" s="1">
        <v>41183</v>
      </c>
      <c r="B61">
        <v>18.392447000000001</v>
      </c>
      <c r="C61">
        <v>21.600591999999999</v>
      </c>
      <c r="D61" s="5">
        <f t="shared" si="0"/>
        <v>1.7154216342426087E-2</v>
      </c>
      <c r="E61" s="5">
        <f t="shared" si="1"/>
        <v>1.8467797120826912E-3</v>
      </c>
      <c r="F61" s="6">
        <f t="shared" si="3"/>
        <v>-1.3638411139731347E-3</v>
      </c>
    </row>
    <row r="62" spans="1:6" x14ac:dyDescent="0.35">
      <c r="A62" s="1">
        <v>41214</v>
      </c>
      <c r="B62">
        <v>18.082260000000002</v>
      </c>
      <c r="C62">
        <v>21.560773999999999</v>
      </c>
      <c r="D62" s="5">
        <f t="shared" si="0"/>
        <v>9.4798420006151574E-2</v>
      </c>
      <c r="E62" s="5">
        <f t="shared" si="1"/>
        <v>1.2459377465022348E-2</v>
      </c>
      <c r="F62" s="6">
        <f t="shared" si="3"/>
        <v>-1.018778921932432E-3</v>
      </c>
    </row>
    <row r="63" spans="1:6" x14ac:dyDescent="0.35">
      <c r="A63" s="1">
        <v>41244</v>
      </c>
      <c r="B63">
        <v>16.51652</v>
      </c>
      <c r="C63">
        <v>21.295445999999998</v>
      </c>
      <c r="D63" s="5">
        <f t="shared" si="0"/>
        <v>0.16834603458184061</v>
      </c>
      <c r="E63" s="5">
        <f t="shared" si="1"/>
        <v>-3.1043496749957322E-2</v>
      </c>
      <c r="F63" s="6">
        <f t="shared" si="3"/>
        <v>1.7507005376839663E-2</v>
      </c>
    </row>
    <row r="64" spans="1:6" x14ac:dyDescent="0.35">
      <c r="A64" s="1">
        <v>41275</v>
      </c>
      <c r="B64">
        <v>14.136668</v>
      </c>
      <c r="C64">
        <v>21.977710999999999</v>
      </c>
      <c r="D64" s="5">
        <f t="shared" si="0"/>
        <v>3.1921406576144173E-2</v>
      </c>
      <c r="E64" s="5">
        <f t="shared" si="1"/>
        <v>-4.3507864616067149E-2</v>
      </c>
      <c r="F64" s="6">
        <f t="shared" si="3"/>
        <v>4.6723727267272675E-4</v>
      </c>
    </row>
    <row r="65" spans="1:6" x14ac:dyDescent="0.35">
      <c r="A65" s="1">
        <v>41306</v>
      </c>
      <c r="B65">
        <v>13.699365</v>
      </c>
      <c r="C65">
        <v>22.977409000000002</v>
      </c>
      <c r="D65" s="5">
        <f t="shared" si="0"/>
        <v>-8.6243547708835244E-3</v>
      </c>
      <c r="E65" s="5">
        <f t="shared" si="1"/>
        <v>-2.1259215757918892E-2</v>
      </c>
      <c r="F65" s="6">
        <f t="shared" si="3"/>
        <v>-1.082451799590536E-3</v>
      </c>
    </row>
    <row r="66" spans="1:6" x14ac:dyDescent="0.35">
      <c r="A66" s="1">
        <v>41334</v>
      </c>
      <c r="B66">
        <v>13.818541</v>
      </c>
      <c r="C66">
        <v>23.476500999999999</v>
      </c>
      <c r="D66" s="5">
        <f t="shared" si="0"/>
        <v>-2.7101159164177879E-4</v>
      </c>
      <c r="E66" s="5">
        <f t="shared" si="1"/>
        <v>-2.0555259388363334E-2</v>
      </c>
      <c r="F66" s="6">
        <f t="shared" si="3"/>
        <v>5.9248340123858032E-4</v>
      </c>
    </row>
    <row r="67" spans="1:6" x14ac:dyDescent="0.35">
      <c r="A67" s="1">
        <v>41365</v>
      </c>
      <c r="B67">
        <v>13.822286999999999</v>
      </c>
      <c r="C67">
        <v>23.969194000000002</v>
      </c>
      <c r="D67" s="5">
        <f t="shared" si="0"/>
        <v>-1.5453750151539603E-2</v>
      </c>
      <c r="E67" s="5">
        <f t="shared" si="1"/>
        <v>5.7920093583836652E-2</v>
      </c>
      <c r="F67" s="6">
        <f t="shared" si="3"/>
        <v>-3.01328503190895E-3</v>
      </c>
    </row>
    <row r="68" spans="1:6" x14ac:dyDescent="0.35">
      <c r="A68" s="1">
        <v>41395</v>
      </c>
      <c r="B68">
        <v>14.039246</v>
      </c>
      <c r="C68">
        <v>22.656904000000001</v>
      </c>
      <c r="D68" s="5">
        <f t="shared" si="0"/>
        <v>0.12670638172197912</v>
      </c>
      <c r="E68" s="5">
        <f t="shared" si="1"/>
        <v>-1.1581778615890936E-2</v>
      </c>
      <c r="F68" s="6">
        <f t="shared" si="3"/>
        <v>-8.46541257249663E-4</v>
      </c>
    </row>
    <row r="69" spans="1:6" x14ac:dyDescent="0.35">
      <c r="A69" s="1">
        <v>41426</v>
      </c>
      <c r="B69">
        <v>12.460430000000001</v>
      </c>
      <c r="C69">
        <v>22.922385999999999</v>
      </c>
      <c r="D69" s="5">
        <f t="shared" ref="D69:D122" si="4">B69/B70-1</f>
        <v>-0.12374883598339759</v>
      </c>
      <c r="E69" s="5">
        <f t="shared" ref="E69:E122" si="5">C69/C70-1</f>
        <v>3.6856211122997529E-3</v>
      </c>
      <c r="F69" s="6">
        <f t="shared" ref="F69:F122" si="6">(D69*D66)+(E69*E66)</f>
        <v>-4.2221528966871594E-5</v>
      </c>
    </row>
    <row r="70" spans="1:6" x14ac:dyDescent="0.35">
      <c r="A70" s="1">
        <v>41456</v>
      </c>
      <c r="B70">
        <v>14.220158</v>
      </c>
      <c r="C70">
        <v>22.838213</v>
      </c>
      <c r="D70" s="5">
        <f t="shared" si="4"/>
        <v>-7.1199901033595414E-2</v>
      </c>
      <c r="E70" s="5">
        <f t="shared" si="5"/>
        <v>2.9472163558602826E-2</v>
      </c>
      <c r="F70" s="6">
        <f t="shared" si="6"/>
        <v>2.8073359528199456E-3</v>
      </c>
    </row>
    <row r="71" spans="1:6" x14ac:dyDescent="0.35">
      <c r="A71" s="1">
        <v>41487</v>
      </c>
      <c r="B71">
        <v>15.310245999999999</v>
      </c>
      <c r="C71">
        <v>22.184391000000002</v>
      </c>
      <c r="D71" s="5">
        <f t="shared" si="4"/>
        <v>1.525753042408029E-2</v>
      </c>
      <c r="E71" s="5">
        <f t="shared" si="5"/>
        <v>2.956555631177249E-4</v>
      </c>
      <c r="F71" s="6">
        <f t="shared" si="6"/>
        <v>1.9298022567696411E-3</v>
      </c>
    </row>
    <row r="72" spans="1:6" x14ac:dyDescent="0.35">
      <c r="A72" s="1">
        <v>41518</v>
      </c>
      <c r="B72">
        <v>15.080159999999999</v>
      </c>
      <c r="C72">
        <v>22.177834000000001</v>
      </c>
      <c r="D72" s="5">
        <f t="shared" si="4"/>
        <v>-8.790864570568302E-2</v>
      </c>
      <c r="E72" s="5">
        <f t="shared" si="5"/>
        <v>-6.5745778921646458E-2</v>
      </c>
      <c r="F72" s="6">
        <f t="shared" si="6"/>
        <v>1.0636278548116964E-2</v>
      </c>
    </row>
    <row r="73" spans="1:6" x14ac:dyDescent="0.35">
      <c r="A73" s="1">
        <v>41548</v>
      </c>
      <c r="B73">
        <v>16.533607</v>
      </c>
      <c r="C73">
        <v>23.738543</v>
      </c>
      <c r="D73" s="5">
        <f t="shared" si="4"/>
        <v>-6.0010815761038061E-2</v>
      </c>
      <c r="E73" s="5">
        <f t="shared" si="5"/>
        <v>1.4509660677828995E-2</v>
      </c>
      <c r="F73" s="6">
        <f t="shared" si="6"/>
        <v>4.7003952358080419E-3</v>
      </c>
    </row>
    <row r="74" spans="1:6" x14ac:dyDescent="0.35">
      <c r="A74" s="1">
        <v>41579</v>
      </c>
      <c r="B74">
        <v>17.589146</v>
      </c>
      <c r="C74">
        <v>23.399031000000001</v>
      </c>
      <c r="D74" s="5">
        <f t="shared" si="4"/>
        <v>-1.457629513455494E-2</v>
      </c>
      <c r="E74" s="5">
        <f t="shared" si="5"/>
        <v>1.4215210801968858E-3</v>
      </c>
      <c r="F74" s="6">
        <f t="shared" si="6"/>
        <v>-2.2197798587039616E-4</v>
      </c>
    </row>
    <row r="75" spans="1:6" x14ac:dyDescent="0.35">
      <c r="A75" s="1">
        <v>41609</v>
      </c>
      <c r="B75">
        <v>17.849322999999998</v>
      </c>
      <c r="C75">
        <v>23.365815999999999</v>
      </c>
      <c r="D75" s="5">
        <f t="shared" si="4"/>
        <v>0.12069544018505418</v>
      </c>
      <c r="E75" s="5">
        <f t="shared" si="5"/>
        <v>5.5222496043110247E-2</v>
      </c>
      <c r="F75" s="6">
        <f t="shared" si="6"/>
        <v>-1.4240818705871208E-2</v>
      </c>
    </row>
    <row r="76" spans="1:6" x14ac:dyDescent="0.35">
      <c r="A76" s="1">
        <v>41640</v>
      </c>
      <c r="B76">
        <v>15.927006</v>
      </c>
      <c r="C76">
        <v>22.143022999999999</v>
      </c>
      <c r="D76" s="5">
        <f t="shared" si="4"/>
        <v>-4.8723302579161132E-2</v>
      </c>
      <c r="E76" s="5">
        <f t="shared" si="5"/>
        <v>2.9797977871946602E-2</v>
      </c>
      <c r="F76" s="6">
        <f t="shared" si="6"/>
        <v>3.3562836821547514E-3</v>
      </c>
    </row>
    <row r="77" spans="1:6" x14ac:dyDescent="0.35">
      <c r="A77" s="1">
        <v>41671</v>
      </c>
      <c r="B77">
        <v>16.742768999999999</v>
      </c>
      <c r="C77">
        <v>21.502298</v>
      </c>
      <c r="D77" s="5">
        <f t="shared" si="4"/>
        <v>-2.5396447860697391E-2</v>
      </c>
      <c r="E77" s="5">
        <f t="shared" si="5"/>
        <v>-8.9535155748007633E-2</v>
      </c>
      <c r="F77" s="6">
        <f t="shared" si="6"/>
        <v>2.4291000807235733E-4</v>
      </c>
    </row>
    <row r="78" spans="1:6" x14ac:dyDescent="0.35">
      <c r="A78" s="1">
        <v>41699</v>
      </c>
      <c r="B78">
        <v>17.179055999999999</v>
      </c>
      <c r="C78">
        <v>23.616834999999998</v>
      </c>
      <c r="D78" s="5">
        <f t="shared" si="4"/>
        <v>-9.0409814074950301E-2</v>
      </c>
      <c r="E78" s="5">
        <f t="shared" si="5"/>
        <v>-1.7647078397859728E-2</v>
      </c>
      <c r="F78" s="6">
        <f t="shared" si="6"/>
        <v>-1.1886568023823299E-2</v>
      </c>
    </row>
    <row r="79" spans="1:6" x14ac:dyDescent="0.35">
      <c r="A79" s="1">
        <v>41730</v>
      </c>
      <c r="B79">
        <v>18.886589000000001</v>
      </c>
      <c r="C79">
        <v>24.041090000000001</v>
      </c>
      <c r="D79" s="5">
        <f t="shared" si="4"/>
        <v>-6.7788415003942948E-2</v>
      </c>
      <c r="E79" s="5">
        <f t="shared" si="5"/>
        <v>-6.5609049109079942E-3</v>
      </c>
      <c r="F79" s="6">
        <f t="shared" si="6"/>
        <v>3.1073737562436767E-3</v>
      </c>
    </row>
    <row r="80" spans="1:6" x14ac:dyDescent="0.35">
      <c r="A80" s="1">
        <v>41760</v>
      </c>
      <c r="B80">
        <v>20.259981</v>
      </c>
      <c r="C80">
        <v>24.199863000000001</v>
      </c>
      <c r="D80" s="5">
        <f t="shared" si="4"/>
        <v>-3.2322188677194164E-2</v>
      </c>
      <c r="E80" s="5">
        <f t="shared" si="5"/>
        <v>3.1108217824675766E-3</v>
      </c>
      <c r="F80" s="6">
        <f t="shared" si="6"/>
        <v>5.4234086668645599E-4</v>
      </c>
    </row>
    <row r="81" spans="1:6" x14ac:dyDescent="0.35">
      <c r="A81" s="1">
        <v>41791</v>
      </c>
      <c r="B81">
        <v>20.936700999999999</v>
      </c>
      <c r="C81">
        <v>24.124815000000002</v>
      </c>
      <c r="D81" s="5">
        <f t="shared" si="4"/>
        <v>-2.7928658035349718E-2</v>
      </c>
      <c r="E81" s="5">
        <f t="shared" si="5"/>
        <v>-6.4627570789608235E-3</v>
      </c>
      <c r="F81" s="6">
        <f t="shared" si="6"/>
        <v>2.6390735611775793E-3</v>
      </c>
    </row>
    <row r="82" spans="1:6" x14ac:dyDescent="0.35">
      <c r="A82" s="1">
        <v>41821</v>
      </c>
      <c r="B82">
        <v>21.538235</v>
      </c>
      <c r="C82">
        <v>24.281742000000001</v>
      </c>
      <c r="D82" s="5">
        <f t="shared" si="4"/>
        <v>-6.7317077944688664E-2</v>
      </c>
      <c r="E82" s="5">
        <f t="shared" si="5"/>
        <v>5.0199379498518937E-3</v>
      </c>
      <c r="F82" s="6">
        <f t="shared" si="6"/>
        <v>4.5303826810196932E-3</v>
      </c>
    </row>
    <row r="83" spans="1:6" x14ac:dyDescent="0.35">
      <c r="A83" s="1">
        <v>41852</v>
      </c>
      <c r="B83">
        <v>23.092773000000001</v>
      </c>
      <c r="C83">
        <v>24.160457999999998</v>
      </c>
      <c r="D83" s="5">
        <f t="shared" si="4"/>
        <v>1.233426551299277E-2</v>
      </c>
      <c r="E83" s="5">
        <f t="shared" si="5"/>
        <v>-7.9454833673470171E-3</v>
      </c>
      <c r="F83" s="6">
        <f t="shared" si="6"/>
        <v>-4.233874398369383E-4</v>
      </c>
    </row>
    <row r="84" spans="1:6" x14ac:dyDescent="0.35">
      <c r="A84" s="1">
        <v>41883</v>
      </c>
      <c r="B84">
        <v>22.811411</v>
      </c>
      <c r="C84">
        <v>24.353961999999999</v>
      </c>
      <c r="D84" s="5">
        <f t="shared" si="4"/>
        <v>-6.7129632374889114E-2</v>
      </c>
      <c r="E84" s="5">
        <f t="shared" si="5"/>
        <v>1.1480911870943578E-2</v>
      </c>
      <c r="F84" s="6">
        <f t="shared" si="6"/>
        <v>1.8006422021701535E-3</v>
      </c>
    </row>
    <row r="85" spans="1:6" x14ac:dyDescent="0.35">
      <c r="A85" s="1">
        <v>41913</v>
      </c>
      <c r="B85">
        <v>24.452926999999999</v>
      </c>
      <c r="C85">
        <v>24.077529999999999</v>
      </c>
      <c r="D85" s="5">
        <f t="shared" si="4"/>
        <v>-9.1902874873327267E-2</v>
      </c>
      <c r="E85" s="5">
        <f t="shared" si="5"/>
        <v>-2.8084145223322587E-2</v>
      </c>
      <c r="F85" s="6">
        <f t="shared" si="6"/>
        <v>6.0456523247930313E-3</v>
      </c>
    </row>
    <row r="86" spans="1:6" x14ac:dyDescent="0.35">
      <c r="A86" s="1">
        <v>41944</v>
      </c>
      <c r="B86">
        <v>26.927655999999999</v>
      </c>
      <c r="C86">
        <v>24.773266</v>
      </c>
      <c r="D86" s="5">
        <f t="shared" si="4"/>
        <v>7.2807970497722696E-2</v>
      </c>
      <c r="E86" s="5">
        <f t="shared" si="5"/>
        <v>5.3290134714927051E-2</v>
      </c>
      <c r="F86" s="6">
        <f t="shared" si="6"/>
        <v>4.746169605599214E-4</v>
      </c>
    </row>
    <row r="87" spans="1:6" x14ac:dyDescent="0.35">
      <c r="A87" s="1">
        <v>41974</v>
      </c>
      <c r="B87">
        <v>25.100163999999999</v>
      </c>
      <c r="C87">
        <v>23.519888000000002</v>
      </c>
      <c r="D87" s="5">
        <f t="shared" si="4"/>
        <v>-5.786976512133557E-2</v>
      </c>
      <c r="E87" s="5">
        <f t="shared" si="5"/>
        <v>2.0352130750071806E-2</v>
      </c>
      <c r="F87" s="6">
        <f t="shared" si="6"/>
        <v>4.1184370777439328E-3</v>
      </c>
    </row>
    <row r="88" spans="1:6" x14ac:dyDescent="0.35">
      <c r="A88" s="1">
        <v>42005</v>
      </c>
      <c r="B88">
        <v>26.641926000000002</v>
      </c>
      <c r="C88">
        <v>23.050756</v>
      </c>
      <c r="D88" s="5">
        <f t="shared" si="4"/>
        <v>-8.7965184150104014E-2</v>
      </c>
      <c r="E88" s="5">
        <f t="shared" si="5"/>
        <v>-6.077816845770323E-2</v>
      </c>
      <c r="F88" s="6">
        <f t="shared" si="6"/>
        <v>9.7911562215299008E-3</v>
      </c>
    </row>
    <row r="89" spans="1:6" x14ac:dyDescent="0.35">
      <c r="A89" s="1">
        <v>42036</v>
      </c>
      <c r="B89">
        <v>29.211523</v>
      </c>
      <c r="C89">
        <v>24.542397999999999</v>
      </c>
      <c r="D89" s="5">
        <f t="shared" si="4"/>
        <v>2.8329402815722604E-2</v>
      </c>
      <c r="E89" s="5">
        <f t="shared" si="5"/>
        <v>5.8499135363161425E-2</v>
      </c>
      <c r="F89" s="6">
        <f t="shared" si="6"/>
        <v>5.1800331286348585E-3</v>
      </c>
    </row>
    <row r="90" spans="1:6" x14ac:dyDescent="0.35">
      <c r="A90" s="1">
        <v>42064</v>
      </c>
      <c r="B90">
        <v>28.406776000000001</v>
      </c>
      <c r="C90">
        <v>23.186035</v>
      </c>
      <c r="D90" s="5">
        <f t="shared" si="4"/>
        <v>-5.7532156911279664E-3</v>
      </c>
      <c r="E90" s="5">
        <f t="shared" si="5"/>
        <v>-5.7447868136562219E-2</v>
      </c>
      <c r="F90" s="6">
        <f t="shared" si="6"/>
        <v>-8.3624928289024059E-4</v>
      </c>
    </row>
    <row r="91" spans="1:6" x14ac:dyDescent="0.35">
      <c r="A91" s="1">
        <v>42095</v>
      </c>
      <c r="B91">
        <v>28.571152000000001</v>
      </c>
      <c r="C91">
        <v>24.599207</v>
      </c>
      <c r="D91" s="5">
        <f t="shared" si="4"/>
        <v>-3.9376640088138459E-2</v>
      </c>
      <c r="E91" s="5">
        <f t="shared" si="5"/>
        <v>-1.1319351652166798E-2</v>
      </c>
      <c r="F91" s="6">
        <f t="shared" si="6"/>
        <v>4.1517428581128429E-3</v>
      </c>
    </row>
    <row r="92" spans="1:6" x14ac:dyDescent="0.35">
      <c r="A92" s="1">
        <v>42125</v>
      </c>
      <c r="B92">
        <v>29.742304000000001</v>
      </c>
      <c r="C92">
        <v>24.880842000000001</v>
      </c>
      <c r="D92" s="5">
        <f t="shared" si="4"/>
        <v>3.4346404224090854E-2</v>
      </c>
      <c r="E92" s="5">
        <f t="shared" si="5"/>
        <v>-2.759033079178741E-2</v>
      </c>
      <c r="F92" s="6">
        <f t="shared" si="6"/>
        <v>-6.4099737516726621E-4</v>
      </c>
    </row>
    <row r="93" spans="1:6" x14ac:dyDescent="0.35">
      <c r="A93" s="1">
        <v>42156</v>
      </c>
      <c r="B93">
        <v>28.754684000000001</v>
      </c>
      <c r="C93">
        <v>25.586790000000001</v>
      </c>
      <c r="D93" s="5">
        <f t="shared" si="4"/>
        <v>3.4047823700082747E-2</v>
      </c>
      <c r="E93" s="5">
        <f t="shared" si="5"/>
        <v>2.2452419428313775E-2</v>
      </c>
      <c r="F93" s="6">
        <f t="shared" si="6"/>
        <v>-1.4857281042246321E-3</v>
      </c>
    </row>
    <row r="94" spans="1:6" x14ac:dyDescent="0.35">
      <c r="A94" s="1">
        <v>42186</v>
      </c>
      <c r="B94">
        <v>27.807886</v>
      </c>
      <c r="C94">
        <v>25.024920000000002</v>
      </c>
      <c r="D94" s="5">
        <f t="shared" si="4"/>
        <v>7.5736275795648789E-2</v>
      </c>
      <c r="E94" s="5">
        <f t="shared" si="5"/>
        <v>3.2636663451762304E-2</v>
      </c>
      <c r="F94" s="6">
        <f t="shared" si="6"/>
        <v>-3.3516659439851719E-3</v>
      </c>
    </row>
    <row r="95" spans="1:6" x14ac:dyDescent="0.35">
      <c r="A95" s="1">
        <v>42217</v>
      </c>
      <c r="B95">
        <v>25.850096000000001</v>
      </c>
      <c r="C95">
        <v>24.234003000000001</v>
      </c>
      <c r="D95" s="5">
        <f t="shared" si="4"/>
        <v>1.7696274891144226E-2</v>
      </c>
      <c r="E95" s="5">
        <f t="shared" si="5"/>
        <v>1.9030135224365585E-2</v>
      </c>
      <c r="F95" s="6">
        <f t="shared" si="6"/>
        <v>8.2755684819176955E-5</v>
      </c>
    </row>
    <row r="96" spans="1:6" x14ac:dyDescent="0.35">
      <c r="A96" s="1">
        <v>42248</v>
      </c>
      <c r="B96">
        <v>25.400600000000001</v>
      </c>
      <c r="C96">
        <v>23.781438999999999</v>
      </c>
      <c r="D96" s="5">
        <f t="shared" si="4"/>
        <v>-7.698769184893639E-2</v>
      </c>
      <c r="E96" s="5">
        <f t="shared" si="5"/>
        <v>-2.7752749672233956E-2</v>
      </c>
      <c r="F96" s="6">
        <f t="shared" si="6"/>
        <v>-3.2443797350788783E-3</v>
      </c>
    </row>
    <row r="97" spans="1:6" x14ac:dyDescent="0.35">
      <c r="A97" s="1">
        <v>42278</v>
      </c>
      <c r="B97">
        <v>27.519242999999999</v>
      </c>
      <c r="C97">
        <v>24.460279</v>
      </c>
      <c r="D97" s="5">
        <f t="shared" si="4"/>
        <v>1.0143781698400245E-2</v>
      </c>
      <c r="E97" s="5">
        <f t="shared" si="5"/>
        <v>-1.8794917399600264E-2</v>
      </c>
      <c r="F97" s="6">
        <f t="shared" si="6"/>
        <v>1.5484885454647023E-4</v>
      </c>
    </row>
    <row r="98" spans="1:6" x14ac:dyDescent="0.35">
      <c r="A98" s="1">
        <v>42309</v>
      </c>
      <c r="B98">
        <v>27.242896999999999</v>
      </c>
      <c r="C98">
        <v>24.928813999999999</v>
      </c>
      <c r="D98" s="5">
        <f t="shared" si="4"/>
        <v>0.11909351726798678</v>
      </c>
      <c r="E98" s="5">
        <f t="shared" si="5"/>
        <v>-2.1505221870214308E-2</v>
      </c>
      <c r="F98" s="6">
        <f t="shared" si="6"/>
        <v>1.6982643391073634E-3</v>
      </c>
    </row>
    <row r="99" spans="1:6" x14ac:dyDescent="0.35">
      <c r="A99" s="1">
        <v>42339</v>
      </c>
      <c r="B99">
        <v>24.343717999999999</v>
      </c>
      <c r="C99">
        <v>25.476696</v>
      </c>
      <c r="D99" s="5">
        <f t="shared" si="4"/>
        <v>8.1364324096602214E-2</v>
      </c>
      <c r="E99" s="5">
        <f t="shared" si="5"/>
        <v>-4.5757158798211295E-2</v>
      </c>
      <c r="F99" s="6">
        <f t="shared" si="6"/>
        <v>-4.9941645372067849E-3</v>
      </c>
    </row>
    <row r="100" spans="1:6" x14ac:dyDescent="0.35">
      <c r="A100" s="1">
        <v>42370</v>
      </c>
      <c r="B100">
        <v>22.512041</v>
      </c>
      <c r="C100">
        <v>26.698336000000001</v>
      </c>
      <c r="D100" s="5">
        <f t="shared" si="4"/>
        <v>6.7223818278354663E-3</v>
      </c>
      <c r="E100" s="5">
        <f t="shared" si="5"/>
        <v>-3.7629239669621728E-2</v>
      </c>
      <c r="F100" s="6">
        <f t="shared" si="6"/>
        <v>7.7542882515515773E-4</v>
      </c>
    </row>
    <row r="101" spans="1:6" x14ac:dyDescent="0.35">
      <c r="A101" s="1">
        <v>42401</v>
      </c>
      <c r="B101">
        <v>22.361716999999999</v>
      </c>
      <c r="C101">
        <v>27.742256000000001</v>
      </c>
      <c r="D101" s="5">
        <f t="shared" si="4"/>
        <v>-0.11764214044843224</v>
      </c>
      <c r="E101" s="5">
        <f t="shared" si="5"/>
        <v>-5.667590645597409E-2</v>
      </c>
      <c r="F101" s="6">
        <f t="shared" si="6"/>
        <v>-1.2791588341907058E-2</v>
      </c>
    </row>
    <row r="102" spans="1:6" x14ac:dyDescent="0.35">
      <c r="A102" s="1">
        <v>42430</v>
      </c>
      <c r="B102">
        <v>25.343138</v>
      </c>
      <c r="C102">
        <v>29.409040000000001</v>
      </c>
      <c r="D102" s="5">
        <f t="shared" si="4"/>
        <v>0.16268393501887868</v>
      </c>
      <c r="E102" s="5">
        <f t="shared" si="5"/>
        <v>9.0158041873156236E-3</v>
      </c>
      <c r="F102" s="6">
        <f t="shared" si="6"/>
        <v>1.282413083029404E-2</v>
      </c>
    </row>
    <row r="103" spans="1:6" x14ac:dyDescent="0.35">
      <c r="A103" s="1">
        <v>42461</v>
      </c>
      <c r="B103">
        <v>21.7971</v>
      </c>
      <c r="C103">
        <v>29.146263000000001</v>
      </c>
      <c r="D103" s="5">
        <f t="shared" si="4"/>
        <v>-6.1285740217608353E-2</v>
      </c>
      <c r="E103" s="5">
        <f t="shared" si="5"/>
        <v>-2.0573977585036651E-2</v>
      </c>
      <c r="F103" s="6">
        <f t="shared" si="6"/>
        <v>3.6219698716047382E-4</v>
      </c>
    </row>
    <row r="104" spans="1:6" x14ac:dyDescent="0.35">
      <c r="A104" s="1">
        <v>42491</v>
      </c>
      <c r="B104">
        <v>23.220165000000001</v>
      </c>
      <c r="C104">
        <v>29.758514000000002</v>
      </c>
      <c r="D104" s="5">
        <f t="shared" si="4"/>
        <v>3.8239260671588449E-2</v>
      </c>
      <c r="E104" s="5">
        <f t="shared" si="5"/>
        <v>-9.3959507588681102E-2</v>
      </c>
      <c r="F104" s="6">
        <f t="shared" si="6"/>
        <v>8.2669178817425769E-4</v>
      </c>
    </row>
    <row r="105" spans="1:6" x14ac:dyDescent="0.35">
      <c r="A105" s="1">
        <v>42522</v>
      </c>
      <c r="B105">
        <v>22.364946</v>
      </c>
      <c r="C105">
        <v>32.844574000000001</v>
      </c>
      <c r="D105" s="5">
        <f t="shared" si="4"/>
        <v>-8.2621411237264741E-2</v>
      </c>
      <c r="E105" s="5">
        <f t="shared" si="5"/>
        <v>-1.848147178814652E-3</v>
      </c>
      <c r="F105" s="6">
        <f t="shared" si="6"/>
        <v>-1.3457838829964762E-2</v>
      </c>
    </row>
    <row r="106" spans="1:6" x14ac:dyDescent="0.35">
      <c r="A106" s="1">
        <v>42552</v>
      </c>
      <c r="B106">
        <v>24.379189</v>
      </c>
      <c r="C106">
        <v>32.905388000000002</v>
      </c>
      <c r="D106" s="5">
        <f t="shared" si="4"/>
        <v>-1.7813578683444464E-2</v>
      </c>
      <c r="E106" s="5">
        <f t="shared" si="5"/>
        <v>4.7227443534244795E-2</v>
      </c>
      <c r="F106" s="6">
        <f t="shared" si="6"/>
        <v>1.2006199086736665E-4</v>
      </c>
    </row>
    <row r="107" spans="1:6" x14ac:dyDescent="0.35">
      <c r="A107" s="1">
        <v>42583</v>
      </c>
      <c r="B107">
        <v>24.821345999999998</v>
      </c>
      <c r="C107">
        <v>31.421434000000001</v>
      </c>
      <c r="D107" s="5">
        <f t="shared" si="4"/>
        <v>-6.6533977768542307E-2</v>
      </c>
      <c r="E107" s="5">
        <f t="shared" si="5"/>
        <v>6.6487686575533722E-3</v>
      </c>
      <c r="F107" s="6">
        <f t="shared" si="6"/>
        <v>-3.1689251485437311E-3</v>
      </c>
    </row>
    <row r="108" spans="1:6" x14ac:dyDescent="0.35">
      <c r="A108" s="1">
        <v>42614</v>
      </c>
      <c r="B108">
        <v>26.590519</v>
      </c>
      <c r="C108">
        <v>31.213899999999999</v>
      </c>
      <c r="D108" s="5">
        <f t="shared" si="4"/>
        <v>-4.3155469516716893E-3</v>
      </c>
      <c r="E108" s="5">
        <f t="shared" si="5"/>
        <v>0.10383259657027843</v>
      </c>
      <c r="F108" s="6">
        <f t="shared" si="6"/>
        <v>1.646586589874309E-4</v>
      </c>
    </row>
    <row r="109" spans="1:6" x14ac:dyDescent="0.35">
      <c r="A109" s="1">
        <v>42644</v>
      </c>
      <c r="B109">
        <v>26.705769</v>
      </c>
      <c r="C109">
        <v>28.277747999999999</v>
      </c>
      <c r="D109" s="5">
        <f t="shared" si="4"/>
        <v>2.7325217601642304E-2</v>
      </c>
      <c r="E109" s="5">
        <f t="shared" si="5"/>
        <v>-5.9088616820656137E-2</v>
      </c>
      <c r="F109" s="6">
        <f t="shared" si="6"/>
        <v>-3.2773642282032615E-3</v>
      </c>
    </row>
    <row r="110" spans="1:6" x14ac:dyDescent="0.35">
      <c r="A110" s="1">
        <v>42675</v>
      </c>
      <c r="B110">
        <v>25.995438</v>
      </c>
      <c r="C110">
        <v>30.053571999999999</v>
      </c>
      <c r="D110" s="5">
        <f t="shared" si="4"/>
        <v>-5.0634875175654237E-2</v>
      </c>
      <c r="E110" s="5">
        <f t="shared" si="5"/>
        <v>-9.1699876126214996E-2</v>
      </c>
      <c r="F110" s="6">
        <f t="shared" si="6"/>
        <v>2.7592483969603888E-3</v>
      </c>
    </row>
    <row r="111" spans="1:6" x14ac:dyDescent="0.35">
      <c r="A111" s="1">
        <v>42705</v>
      </c>
      <c r="B111">
        <v>27.381917999999999</v>
      </c>
      <c r="C111">
        <v>33.087710999999999</v>
      </c>
      <c r="D111" s="5">
        <f t="shared" si="4"/>
        <v>-4.5570635583123908E-2</v>
      </c>
      <c r="E111" s="5">
        <f t="shared" si="5"/>
        <v>8.7760440914104176E-3</v>
      </c>
      <c r="F111" s="6">
        <f t="shared" si="6"/>
        <v>1.1079016631028854E-3</v>
      </c>
    </row>
    <row r="112" spans="1:6" x14ac:dyDescent="0.35">
      <c r="A112" s="1">
        <v>42736</v>
      </c>
      <c r="B112">
        <v>28.689308</v>
      </c>
      <c r="C112">
        <v>32.799858</v>
      </c>
      <c r="D112" s="5">
        <f t="shared" si="4"/>
        <v>-0.11416901537958868</v>
      </c>
      <c r="E112" s="5">
        <f t="shared" si="5"/>
        <v>-2.7368909956906329E-3</v>
      </c>
      <c r="F112" s="6">
        <f t="shared" si="6"/>
        <v>-2.9579740852882395E-3</v>
      </c>
    </row>
    <row r="113" spans="1:6" x14ac:dyDescent="0.35">
      <c r="A113" s="1">
        <v>42767</v>
      </c>
      <c r="B113">
        <v>32.386887000000002</v>
      </c>
      <c r="C113">
        <v>32.889873999999999</v>
      </c>
      <c r="D113" s="5">
        <f t="shared" si="4"/>
        <v>-5.0545362994188103E-2</v>
      </c>
      <c r="E113" s="5">
        <f t="shared" si="5"/>
        <v>5.7764940784490459E-3</v>
      </c>
      <c r="F113" s="6">
        <f t="shared" si="6"/>
        <v>2.0296543544812556E-3</v>
      </c>
    </row>
    <row r="114" spans="1:6" x14ac:dyDescent="0.35">
      <c r="A114" s="1">
        <v>42795</v>
      </c>
      <c r="B114">
        <v>34.111041999999998</v>
      </c>
      <c r="C114">
        <v>32.700977000000002</v>
      </c>
      <c r="D114" s="5">
        <f t="shared" si="4"/>
        <v>6.9454475698726981E-5</v>
      </c>
      <c r="E114" s="5">
        <f t="shared" si="5"/>
        <v>4.8447840188235336E-2</v>
      </c>
      <c r="F114" s="6">
        <f t="shared" si="6"/>
        <v>4.2201529702387525E-4</v>
      </c>
    </row>
    <row r="115" spans="1:6" x14ac:dyDescent="0.35">
      <c r="A115" s="1">
        <v>42826</v>
      </c>
      <c r="B115">
        <v>34.108673000000003</v>
      </c>
      <c r="C115">
        <v>31.189893999999999</v>
      </c>
      <c r="D115" s="5">
        <f t="shared" si="4"/>
        <v>-5.9635826980596551E-2</v>
      </c>
      <c r="E115" s="5">
        <f t="shared" si="5"/>
        <v>1.6408122063763297E-2</v>
      </c>
      <c r="F115" s="6">
        <f t="shared" si="6"/>
        <v>6.7636564061897102E-3</v>
      </c>
    </row>
    <row r="116" spans="1:6" x14ac:dyDescent="0.35">
      <c r="A116" s="1">
        <v>42856</v>
      </c>
      <c r="B116">
        <v>36.271769999999997</v>
      </c>
      <c r="C116">
        <v>30.686388000000001</v>
      </c>
      <c r="D116" s="5">
        <f t="shared" si="4"/>
        <v>5.6325925909531005E-2</v>
      </c>
      <c r="E116" s="5">
        <f t="shared" si="5"/>
        <v>2.1203022917075431E-2</v>
      </c>
      <c r="F116" s="6">
        <f t="shared" si="6"/>
        <v>-2.7245352347552839E-3</v>
      </c>
    </row>
    <row r="117" spans="1:6" x14ac:dyDescent="0.35">
      <c r="A117" s="1">
        <v>42887</v>
      </c>
      <c r="B117">
        <v>34.337668999999998</v>
      </c>
      <c r="C117">
        <v>30.049253</v>
      </c>
      <c r="D117" s="5">
        <f t="shared" si="4"/>
        <v>-3.1668206589818393E-2</v>
      </c>
      <c r="E117" s="5">
        <f t="shared" si="5"/>
        <v>-3.2563965933428474E-2</v>
      </c>
      <c r="F117" s="6">
        <f t="shared" si="6"/>
        <v>-1.5798533161228972E-3</v>
      </c>
    </row>
    <row r="118" spans="1:6" x14ac:dyDescent="0.35">
      <c r="A118" s="1">
        <v>42917</v>
      </c>
      <c r="B118">
        <v>35.460644000000002</v>
      </c>
      <c r="C118">
        <v>31.060713</v>
      </c>
      <c r="D118" s="5">
        <f t="shared" si="4"/>
        <v>-9.310988812463028E-2</v>
      </c>
      <c r="E118" s="5">
        <f t="shared" si="5"/>
        <v>2.7727864967202365E-2</v>
      </c>
      <c r="F118" s="6">
        <f t="shared" si="6"/>
        <v>6.0076473713325555E-3</v>
      </c>
    </row>
    <row r="119" spans="1:6" x14ac:dyDescent="0.35">
      <c r="A119" s="1">
        <v>42948</v>
      </c>
      <c r="B119">
        <v>39.101368000000001</v>
      </c>
      <c r="C119">
        <v>30.222702000000002</v>
      </c>
      <c r="D119" s="5">
        <f t="shared" si="4"/>
        <v>5.9943739287251052E-2</v>
      </c>
      <c r="E119" s="5">
        <f t="shared" si="5"/>
        <v>-4.3655804207076154E-2</v>
      </c>
      <c r="F119" s="6">
        <f t="shared" si="6"/>
        <v>2.450751600767952E-3</v>
      </c>
    </row>
    <row r="120" spans="1:6" x14ac:dyDescent="0.35">
      <c r="A120" s="1">
        <v>42979</v>
      </c>
      <c r="B120">
        <v>36.890040999999997</v>
      </c>
      <c r="C120">
        <v>31.602326999999999</v>
      </c>
      <c r="D120" s="5">
        <f t="shared" si="4"/>
        <v>-8.8263237314385901E-2</v>
      </c>
      <c r="E120" s="5">
        <f t="shared" si="5"/>
        <v>0.16404130834207709</v>
      </c>
      <c r="F120" s="6">
        <f t="shared" si="6"/>
        <v>-2.5466971429682944E-3</v>
      </c>
    </row>
    <row r="121" spans="1:6" x14ac:dyDescent="0.35">
      <c r="A121" s="1">
        <v>43009</v>
      </c>
      <c r="B121">
        <v>40.461284999999997</v>
      </c>
      <c r="C121">
        <v>27.148802</v>
      </c>
      <c r="D121" s="5">
        <f t="shared" si="4"/>
        <v>-1.6351458568804378E-2</v>
      </c>
      <c r="E121" s="5">
        <f t="shared" si="5"/>
        <v>-8.6512281888033282E-2</v>
      </c>
      <c r="F121" s="6">
        <f t="shared" si="6"/>
        <v>-8.763183921800307E-4</v>
      </c>
    </row>
    <row r="122" spans="1:6" x14ac:dyDescent="0.35">
      <c r="A122" s="1">
        <v>43040</v>
      </c>
      <c r="B122">
        <v>41.133884000000002</v>
      </c>
      <c r="C122">
        <v>29.719942</v>
      </c>
      <c r="D122" s="5">
        <f t="shared" si="4"/>
        <v>1.1844572717942592E-2</v>
      </c>
      <c r="E122" s="5">
        <f t="shared" si="5"/>
        <v>-6.430050092134465E-2</v>
      </c>
      <c r="F122" s="6">
        <f t="shared" si="6"/>
        <v>3.5170980576123795E-3</v>
      </c>
    </row>
    <row r="123" spans="1:6" x14ac:dyDescent="0.35">
      <c r="A123" s="1">
        <v>43070</v>
      </c>
      <c r="B123">
        <v>40.652374000000002</v>
      </c>
      <c r="C123">
        <v>31.762271999999999</v>
      </c>
    </row>
    <row r="125" spans="1:6" x14ac:dyDescent="0.35">
      <c r="C125" t="s">
        <v>5</v>
      </c>
      <c r="D125" s="7">
        <f>AVERAGE(D4:D122)</f>
        <v>-1.5409146491722458E-2</v>
      </c>
      <c r="E125" s="7">
        <f>AVERAGE(E4:E122)</f>
        <v>-3.2340293537081208E-3</v>
      </c>
      <c r="F125" s="4">
        <f>AVERAGE(F4:F122)</f>
        <v>4.7130583683211786E-4</v>
      </c>
    </row>
    <row r="126" spans="1:6" x14ac:dyDescent="0.35">
      <c r="C126" t="s">
        <v>6</v>
      </c>
      <c r="D126" s="7">
        <f>VARP(D4:D122)</f>
        <v>7.5607669261399477E-3</v>
      </c>
      <c r="E126" s="7">
        <f>VARP(E4:E122)</f>
        <v>2.8416280889949066E-3</v>
      </c>
      <c r="F126">
        <f>VARP(F4:F122)</f>
        <v>3.6120618934307105E-4</v>
      </c>
    </row>
    <row r="127" spans="1:6" x14ac:dyDescent="0.35">
      <c r="C127" t="s">
        <v>7</v>
      </c>
      <c r="D127" s="7">
        <f>STDEVP(D4:D122)</f>
        <v>8.6952670609590527E-2</v>
      </c>
      <c r="E127" s="7">
        <f>STDEVP(E4:E122)</f>
        <v>5.3306923462106748E-2</v>
      </c>
      <c r="F127">
        <f>STDEVP(F4:F122)</f>
        <v>1.9005425260779384E-2</v>
      </c>
    </row>
    <row r="128" spans="1:6" x14ac:dyDescent="0.35">
      <c r="C128" t="s">
        <v>8</v>
      </c>
      <c r="D128" s="7">
        <f>COVAR(D4:D122,E4:E122)</f>
        <v>1.384787156169051E-3</v>
      </c>
    </row>
    <row r="129" spans="3:4" x14ac:dyDescent="0.35">
      <c r="C129" t="s">
        <v>9</v>
      </c>
      <c r="D129" s="7">
        <f>CORREL(D4:D122,E4:E122)</f>
        <v>0.29875589475829195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Atieno</dc:creator>
  <cp:lastModifiedBy>Windows User</cp:lastModifiedBy>
  <dcterms:created xsi:type="dcterms:W3CDTF">2021-03-23T19:04:40Z</dcterms:created>
  <dcterms:modified xsi:type="dcterms:W3CDTF">2021-03-24T13:21:13Z</dcterms:modified>
</cp:coreProperties>
</file>